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8120" windowHeight="11760" tabRatio="972" activeTab="11"/>
  </bookViews>
  <sheets>
    <sheet name="جمع نمودار" sheetId="11" r:id="rId1"/>
    <sheet name="جمع" sheetId="7" r:id="rId2"/>
    <sheet name="هانی گرمله" sheetId="8" r:id="rId3"/>
    <sheet name="نودشه" sheetId="12" r:id="rId4"/>
    <sheet name="نوسود" sheetId="9" r:id="rId5"/>
    <sheet name="شماره2" sheetId="10" r:id="rId6"/>
    <sheet name="شماره1" sheetId="6" r:id="rId7"/>
    <sheet name="باینگان" sheetId="5" r:id="rId8"/>
    <sheet name="دوریسان" sheetId="4" r:id="rId9"/>
    <sheet name="شمشیر" sheetId="1" r:id="rId10"/>
    <sheet name="Sheet2" sheetId="2" r:id="rId11"/>
    <sheet name="پیش وپس " sheetId="3" r:id="rId12"/>
  </sheets>
  <calcPr calcId="144525" iterate="1"/>
  <fileRecoveryPr autoRecover="0"/>
</workbook>
</file>

<file path=xl/calcChain.xml><?xml version="1.0" encoding="utf-8"?>
<calcChain xmlns="http://schemas.openxmlformats.org/spreadsheetml/2006/main">
  <c r="F15" i="6" l="1"/>
  <c r="F16" i="10"/>
  <c r="F15" i="9"/>
  <c r="F15" i="4" l="1"/>
  <c r="F16" i="5"/>
  <c r="F16" i="1"/>
  <c r="B13" i="12"/>
  <c r="F15" i="8"/>
  <c r="C15" i="2"/>
  <c r="C15" i="3"/>
  <c r="C25" i="1" l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C26" i="1" s="1"/>
  <c r="B16" i="1"/>
  <c r="B26" i="1" s="1"/>
  <c r="C25" i="8"/>
  <c r="C24" i="8"/>
  <c r="C23" i="8"/>
  <c r="C22" i="8"/>
  <c r="C21" i="8"/>
  <c r="C20" i="8"/>
  <c r="C19" i="8"/>
  <c r="C18" i="8"/>
  <c r="C17" i="8"/>
  <c r="B25" i="8"/>
  <c r="B24" i="8"/>
  <c r="B23" i="8"/>
  <c r="B22" i="8"/>
  <c r="B21" i="8"/>
  <c r="B20" i="8"/>
  <c r="B19" i="8"/>
  <c r="B18" i="8"/>
  <c r="B17" i="8"/>
  <c r="C16" i="8"/>
  <c r="B16" i="8"/>
  <c r="C26" i="8" l="1"/>
  <c r="B26" i="8"/>
  <c r="D4" i="11"/>
  <c r="E4" i="11"/>
  <c r="F4" i="11"/>
  <c r="G4" i="11"/>
  <c r="H4" i="11"/>
  <c r="I4" i="11"/>
  <c r="J4" i="11"/>
  <c r="D5" i="11"/>
  <c r="E5" i="11"/>
  <c r="F5" i="11"/>
  <c r="G5" i="11"/>
  <c r="H5" i="11"/>
  <c r="I5" i="11"/>
  <c r="J5" i="11"/>
  <c r="D6" i="11"/>
  <c r="E6" i="11"/>
  <c r="F6" i="11"/>
  <c r="G6" i="11"/>
  <c r="H6" i="11"/>
  <c r="I6" i="11"/>
  <c r="J6" i="11"/>
  <c r="D7" i="11"/>
  <c r="E7" i="11"/>
  <c r="F7" i="11"/>
  <c r="G7" i="11"/>
  <c r="H7" i="11"/>
  <c r="I7" i="11"/>
  <c r="J7" i="11"/>
  <c r="D8" i="11"/>
  <c r="E8" i="11"/>
  <c r="F8" i="11"/>
  <c r="G8" i="11"/>
  <c r="H8" i="11"/>
  <c r="I8" i="11"/>
  <c r="J8" i="11"/>
  <c r="D9" i="11"/>
  <c r="E9" i="11"/>
  <c r="F9" i="11"/>
  <c r="G9" i="11"/>
  <c r="H9" i="11"/>
  <c r="I9" i="11"/>
  <c r="J9" i="11"/>
  <c r="D10" i="11"/>
  <c r="E10" i="11"/>
  <c r="F10" i="11"/>
  <c r="G10" i="11"/>
  <c r="H10" i="11"/>
  <c r="I10" i="11"/>
  <c r="J10" i="11"/>
  <c r="D11" i="11"/>
  <c r="E11" i="11"/>
  <c r="F11" i="11"/>
  <c r="G11" i="11"/>
  <c r="H11" i="11"/>
  <c r="I11" i="11"/>
  <c r="J11" i="11"/>
  <c r="D12" i="11"/>
  <c r="E12" i="11"/>
  <c r="F12" i="11"/>
  <c r="G12" i="11"/>
  <c r="H12" i="11"/>
  <c r="I12" i="11"/>
  <c r="J12" i="11"/>
  <c r="D13" i="11"/>
  <c r="E13" i="11"/>
  <c r="F13" i="11"/>
  <c r="G13" i="11"/>
  <c r="H13" i="11"/>
  <c r="I13" i="11"/>
  <c r="J13" i="11"/>
  <c r="C5" i="11"/>
  <c r="C6" i="11"/>
  <c r="C7" i="11"/>
  <c r="C8" i="11"/>
  <c r="C9" i="11"/>
  <c r="C10" i="11"/>
  <c r="C11" i="11"/>
  <c r="C12" i="11"/>
  <c r="C13" i="11"/>
  <c r="C4" i="11"/>
  <c r="H16" i="11" s="1"/>
  <c r="C4" i="7" l="1"/>
  <c r="D4" i="7"/>
  <c r="E4" i="7"/>
  <c r="F4" i="7"/>
  <c r="G4" i="7"/>
  <c r="H4" i="7"/>
  <c r="I4" i="7"/>
  <c r="C5" i="7"/>
  <c r="D5" i="7"/>
  <c r="E5" i="7"/>
  <c r="F5" i="7"/>
  <c r="G5" i="7"/>
  <c r="H5" i="7"/>
  <c r="I5" i="7"/>
  <c r="C6" i="7"/>
  <c r="D6" i="7"/>
  <c r="E6" i="7"/>
  <c r="F6" i="7"/>
  <c r="G6" i="7"/>
  <c r="H6" i="7"/>
  <c r="I6" i="7"/>
  <c r="C7" i="7"/>
  <c r="D7" i="7"/>
  <c r="E7" i="7"/>
  <c r="F7" i="7"/>
  <c r="G7" i="7"/>
  <c r="H7" i="7"/>
  <c r="I7" i="7"/>
  <c r="C8" i="7"/>
  <c r="D8" i="7"/>
  <c r="E8" i="7"/>
  <c r="F8" i="7"/>
  <c r="G8" i="7"/>
  <c r="H8" i="7"/>
  <c r="I8" i="7"/>
  <c r="C9" i="7"/>
  <c r="D9" i="7"/>
  <c r="E9" i="7"/>
  <c r="F9" i="7"/>
  <c r="G9" i="7"/>
  <c r="H9" i="7"/>
  <c r="I9" i="7"/>
  <c r="C10" i="7"/>
  <c r="D10" i="7"/>
  <c r="E10" i="7"/>
  <c r="F10" i="7"/>
  <c r="G10" i="7"/>
  <c r="H10" i="7"/>
  <c r="I10" i="7"/>
  <c r="C11" i="7"/>
  <c r="D11" i="7"/>
  <c r="E11" i="7"/>
  <c r="F11" i="7"/>
  <c r="G11" i="7"/>
  <c r="H11" i="7"/>
  <c r="I11" i="7"/>
  <c r="C12" i="7"/>
  <c r="D12" i="7"/>
  <c r="E12" i="7"/>
  <c r="F12" i="7"/>
  <c r="G12" i="7"/>
  <c r="H12" i="7"/>
  <c r="I12" i="7"/>
  <c r="C13" i="7"/>
  <c r="D13" i="7"/>
  <c r="E13" i="7"/>
  <c r="F13" i="7"/>
  <c r="G13" i="7"/>
  <c r="H13" i="7"/>
  <c r="I13" i="7"/>
  <c r="B5" i="7"/>
  <c r="B6" i="7"/>
  <c r="B7" i="7"/>
  <c r="B8" i="7"/>
  <c r="B9" i="7"/>
  <c r="B10" i="7"/>
  <c r="B11" i="7"/>
  <c r="B12" i="7"/>
  <c r="B13" i="7"/>
  <c r="B4" i="7"/>
  <c r="E16" i="7" s="1"/>
  <c r="B24" i="12" l="1"/>
  <c r="B23" i="12"/>
  <c r="B22" i="12"/>
  <c r="B21" i="12"/>
  <c r="B20" i="12"/>
  <c r="B19" i="12"/>
  <c r="B18" i="12"/>
  <c r="B17" i="12"/>
  <c r="B16" i="12"/>
  <c r="B15" i="12"/>
  <c r="C24" i="12"/>
  <c r="C23" i="12"/>
  <c r="C22" i="12"/>
  <c r="C21" i="12"/>
  <c r="C20" i="12"/>
  <c r="C19" i="12"/>
  <c r="C18" i="12"/>
  <c r="C17" i="12"/>
  <c r="C16" i="12"/>
  <c r="C15" i="12"/>
  <c r="C25" i="12" l="1"/>
  <c r="B25" i="12"/>
  <c r="M13" i="11"/>
  <c r="L13" i="11"/>
  <c r="M12" i="11"/>
  <c r="L12" i="11"/>
  <c r="M11" i="11"/>
  <c r="L11" i="11"/>
  <c r="M10" i="11"/>
  <c r="L10" i="11"/>
  <c r="M9" i="11"/>
  <c r="L9" i="11"/>
  <c r="M8" i="11"/>
  <c r="L8" i="11"/>
  <c r="M7" i="11"/>
  <c r="L7" i="11"/>
  <c r="M6" i="11"/>
  <c r="L6" i="11"/>
  <c r="M5" i="11"/>
  <c r="L5" i="11"/>
  <c r="M4" i="11"/>
  <c r="L4" i="11"/>
  <c r="O12" i="11" l="1"/>
  <c r="O7" i="11"/>
  <c r="O5" i="11"/>
  <c r="O6" i="11"/>
  <c r="O8" i="11"/>
  <c r="O9" i="11"/>
  <c r="O10" i="11"/>
  <c r="O11" i="11"/>
  <c r="O13" i="11"/>
  <c r="O4" i="11"/>
  <c r="N12" i="11"/>
  <c r="N7" i="11"/>
  <c r="N5" i="11"/>
  <c r="N6" i="11"/>
  <c r="N8" i="11"/>
  <c r="N9" i="11"/>
  <c r="N10" i="11"/>
  <c r="N11" i="11"/>
  <c r="N13" i="11"/>
  <c r="N4" i="11"/>
  <c r="C13" i="9" l="1"/>
  <c r="D13" i="9"/>
  <c r="E13" i="9"/>
  <c r="F13" i="9"/>
  <c r="G13" i="9"/>
  <c r="H13" i="9"/>
  <c r="I13" i="9"/>
  <c r="B13" i="9"/>
  <c r="B25" i="9" l="1"/>
  <c r="B24" i="9"/>
  <c r="B23" i="9"/>
  <c r="B22" i="9"/>
  <c r="B21" i="9"/>
  <c r="B20" i="9"/>
  <c r="B19" i="9"/>
  <c r="B18" i="9"/>
  <c r="B17" i="9"/>
  <c r="B16" i="9"/>
  <c r="B26" i="9" s="1"/>
  <c r="C25" i="9"/>
  <c r="C24" i="9"/>
  <c r="C23" i="9"/>
  <c r="C22" i="9"/>
  <c r="C21" i="9"/>
  <c r="C20" i="9"/>
  <c r="C19" i="9"/>
  <c r="C18" i="9"/>
  <c r="C17" i="9"/>
  <c r="C16" i="9"/>
  <c r="C26" i="9" s="1"/>
  <c r="B25" i="10"/>
  <c r="B24" i="10"/>
  <c r="B23" i="10"/>
  <c r="B22" i="10"/>
  <c r="B21" i="10"/>
  <c r="B20" i="10"/>
  <c r="B19" i="10"/>
  <c r="B18" i="10"/>
  <c r="B17" i="10"/>
  <c r="B16" i="10"/>
  <c r="B26" i="10" s="1"/>
  <c r="C25" i="10"/>
  <c r="C24" i="10"/>
  <c r="C23" i="10"/>
  <c r="C22" i="10"/>
  <c r="C21" i="10"/>
  <c r="C20" i="10"/>
  <c r="C19" i="10"/>
  <c r="C18" i="10"/>
  <c r="C17" i="10"/>
  <c r="C16" i="10"/>
  <c r="C26" i="10" s="1"/>
  <c r="B25" i="5"/>
  <c r="C24" i="5"/>
  <c r="C23" i="5"/>
  <c r="C22" i="5"/>
  <c r="C21" i="5"/>
  <c r="C20" i="5"/>
  <c r="C19" i="5"/>
  <c r="C18" i="5"/>
  <c r="C17" i="5"/>
  <c r="C16" i="5"/>
  <c r="C25" i="4"/>
  <c r="C20" i="4"/>
  <c r="C19" i="4"/>
  <c r="C18" i="4"/>
  <c r="C17" i="4"/>
  <c r="C16" i="4"/>
  <c r="B25" i="4"/>
  <c r="B24" i="4"/>
  <c r="B23" i="4"/>
  <c r="B22" i="4"/>
  <c r="B21" i="4"/>
  <c r="B20" i="4"/>
  <c r="B19" i="4"/>
  <c r="B18" i="4"/>
  <c r="B17" i="4"/>
  <c r="B16" i="4"/>
  <c r="C25" i="11"/>
  <c r="C26" i="11"/>
  <c r="D24" i="11"/>
  <c r="D22" i="11"/>
  <c r="D18" i="11"/>
  <c r="C20" i="11"/>
  <c r="C23" i="11"/>
  <c r="C21" i="11"/>
  <c r="D19" i="11"/>
  <c r="D17" i="11"/>
  <c r="D26" i="11"/>
  <c r="D25" i="11"/>
  <c r="C24" i="11"/>
  <c r="C22" i="11"/>
  <c r="C18" i="11"/>
  <c r="D23" i="11"/>
  <c r="D21" i="11"/>
  <c r="D20" i="11"/>
  <c r="C19" i="11"/>
  <c r="C17" i="11"/>
  <c r="C21" i="4" l="1"/>
  <c r="C25" i="5"/>
  <c r="B25" i="6"/>
  <c r="B24" i="6"/>
  <c r="B23" i="6"/>
  <c r="B22" i="6"/>
  <c r="B21" i="6"/>
  <c r="B20" i="6"/>
  <c r="B19" i="6"/>
  <c r="B18" i="6"/>
  <c r="B17" i="6"/>
  <c r="B16" i="6"/>
  <c r="C25" i="6"/>
  <c r="C24" i="6"/>
  <c r="C23" i="6"/>
  <c r="C22" i="6"/>
  <c r="C21" i="6"/>
  <c r="C20" i="6"/>
  <c r="C19" i="6"/>
  <c r="C18" i="6"/>
  <c r="C17" i="6"/>
  <c r="C16" i="6"/>
  <c r="B16" i="5"/>
  <c r="B17" i="5"/>
  <c r="B18" i="5"/>
  <c r="B19" i="5"/>
  <c r="B20" i="5"/>
  <c r="B21" i="5"/>
  <c r="B22" i="5"/>
  <c r="B23" i="5"/>
  <c r="B24" i="5"/>
  <c r="C26" i="5"/>
  <c r="C22" i="4"/>
  <c r="C23" i="4"/>
  <c r="C24" i="4"/>
  <c r="B26" i="4"/>
  <c r="C27" i="11"/>
  <c r="D27" i="11"/>
  <c r="C26" i="4" l="1"/>
  <c r="C26" i="6"/>
  <c r="B26" i="6"/>
  <c r="B26" i="5"/>
  <c r="C25" i="7"/>
  <c r="C23" i="7"/>
  <c r="C21" i="7"/>
  <c r="C19" i="7"/>
  <c r="C17" i="7"/>
  <c r="B25" i="7"/>
  <c r="B23" i="7"/>
  <c r="B21" i="7"/>
  <c r="B19" i="7"/>
  <c r="B17" i="7"/>
  <c r="B18" i="7"/>
  <c r="C24" i="7"/>
  <c r="C22" i="7"/>
  <c r="C20" i="7"/>
  <c r="C18" i="7"/>
  <c r="B24" i="7"/>
  <c r="B22" i="7"/>
  <c r="B20" i="7"/>
  <c r="B16" i="7"/>
  <c r="C16" i="7"/>
  <c r="C26" i="7" l="1"/>
  <c r="B26" i="7"/>
</calcChain>
</file>

<file path=xl/sharedStrings.xml><?xml version="1.0" encoding="utf-8"?>
<sst xmlns="http://schemas.openxmlformats.org/spreadsheetml/2006/main" count="164" uniqueCount="24">
  <si>
    <t>الف</t>
  </si>
  <si>
    <t>ب</t>
  </si>
  <si>
    <t>ج</t>
  </si>
  <si>
    <t>د</t>
  </si>
  <si>
    <t>پیش آزمون</t>
  </si>
  <si>
    <t>پس آزمون</t>
  </si>
  <si>
    <t>ردیف</t>
  </si>
  <si>
    <t xml:space="preserve"> </t>
  </si>
  <si>
    <t>جمع</t>
  </si>
  <si>
    <t xml:space="preserve"> پیش صحیح</t>
  </si>
  <si>
    <t>پس صحیح</t>
  </si>
  <si>
    <t>پیش غلط</t>
  </si>
  <si>
    <t>پس غلط</t>
  </si>
  <si>
    <t>سوال</t>
  </si>
  <si>
    <t>مرکز بهداشتی درمانی شمشیر</t>
  </si>
  <si>
    <t>مرکز بهداشتی درمانی دوریسان</t>
  </si>
  <si>
    <t>مرکز بهداشتی درمانی باینگان</t>
  </si>
  <si>
    <t>مرکز بهداشتی درمانی شماره 1</t>
  </si>
  <si>
    <t>مرکز بهداشتی درمانی شماره 2</t>
  </si>
  <si>
    <t>مرکز بهداشتی درمانی نوسود</t>
  </si>
  <si>
    <t>مرکز بهداشتی درمانی نودشه</t>
  </si>
  <si>
    <t xml:space="preserve">مرکز بهداشتی درمانی هانی گرمله </t>
  </si>
  <si>
    <t xml:space="preserve">نتایج نهایی سنجش اگاهی عمومی پیرامون شناخت وپیشگیری عوامل خطر(Risk Factors) در بیماریهای قلبی وعروقی سال 90در شهرستان پاوه 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</si>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</sst>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1"/>
      <color theme="1"/>
      <name val="B Titr"/>
      <family val="2"/>
      <charset val="178"/>
    </font>
    <font>
      <b/>
      <sz val="11"/>
      <color theme="1"/>
      <name val="B Titr"/>
      <family val="2"/>
      <charset val="178"/>
    </font>
    <font>
      <sz val="11"/>
      <color theme="1"/>
      <name val="Calibri"/>
      <family val="2"/>
    </font>
    <font>
      <sz val="11"/>
      <color theme="1"/>
      <name val="B Titr"/>
      <charset val="178"/>
    </font>
    <font>
      <b/>
      <sz val="11"/>
      <color theme="1"/>
      <name val="Calibri"/>
      <family val="2"/>
    </font>
    <font>
      <b/>
      <sz val="11"/>
      <color theme="1"/>
      <name val="B Roya"/>
      <charset val="178"/>
    </font>
    <font>
      <sz val="11"/>
      <color theme="1"/>
      <name val="Arial"/>
      <family val="2"/>
    </font>
    <font>
      <b/>
      <sz val="10"/>
      <color theme="1"/>
      <name val="B Roya"/>
      <charset val="178"/>
    </font>
    <font>
      <sz val="11"/>
      <color theme="1"/>
      <name val="B Roya"/>
      <charset val="178"/>
    </font>
    <font>
      <sz val="12"/>
      <color theme="1"/>
      <name val="B Roya"/>
      <charset val="178"/>
    </font>
    <font>
      <b/>
      <sz val="10.5"/>
      <color theme="1"/>
      <name val="B Roya"/>
      <charset val="178"/>
    </font>
    <font>
      <sz val="10.5"/>
      <color theme="1"/>
      <name val="B Titr"/>
      <family val="2"/>
      <charset val="178"/>
    </font>
    <font>
      <b/>
      <sz val="11"/>
      <color theme="1"/>
      <name val="Arial"/>
      <family val="2"/>
    </font>
    <font>
      <sz val="10"/>
      <color theme="1"/>
      <name val="B Titr"/>
      <family val="2"/>
      <charset val="178"/>
    </font>
    <font>
      <b/>
      <sz val="10"/>
      <color theme="1"/>
      <name val="B Titr"/>
      <family val="2"/>
      <charset val="178"/>
    </font>
    <font>
      <b/>
      <sz val="12"/>
      <color theme="1"/>
      <name val="B Titr"/>
      <charset val="178"/>
    </font>
    <font>
      <b/>
      <sz val="11"/>
      <color theme="1"/>
      <name val="B Titr"/>
      <charset val="178"/>
    </font>
    <font>
      <b/>
      <sz val="10"/>
      <color theme="1"/>
      <name val="B Titr"/>
      <charset val="178"/>
    </font>
    <font>
      <sz val="14"/>
      <color theme="1"/>
      <name val="B Titr"/>
      <family val="2"/>
      <charset val="178"/>
    </font>
    <font>
      <sz val="16"/>
      <color theme="1"/>
      <name val="B Titr"/>
      <family val="2"/>
      <charset val="178"/>
    </font>
    <font>
      <sz val="8"/>
      <color theme="1"/>
      <name val="B Titr"/>
      <family val="2"/>
      <charset val="178"/>
    </font>
    <font>
      <b/>
      <sz val="11"/>
      <color theme="1"/>
      <name val="B Titr"/>
    </font>
    <font>
      <sz val="12"/>
      <color theme="1"/>
      <name val="B Titr"/>
      <family val="2"/>
      <charset val="178"/>
    </font>
    <font>
      <b/>
      <sz val="16"/>
      <color theme="1"/>
      <name val="B Titr"/>
      <family val="2"/>
      <charset val="178"/>
    </font>
    <font>
      <sz val="20"/>
      <color theme="1"/>
      <name val="B Titr"/>
      <family val="2"/>
      <charset val="178"/>
    </font>
    <font>
      <b/>
      <sz val="12"/>
      <color theme="1"/>
      <name val="B Titr"/>
      <family val="2"/>
      <charset val="178"/>
    </font>
    <font>
      <b/>
      <sz val="12"/>
      <color theme="1"/>
      <name val="Calibri"/>
      <family val="2"/>
    </font>
    <font>
      <b/>
      <sz val="12"/>
      <color theme="1"/>
      <name val="B Roya"/>
      <charset val="178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 applyAlignment="1">
      <alignment horizontal="right" vertical="center" readingOrder="2"/>
    </xf>
    <xf numFmtId="0" fontId="5" fillId="0" borderId="0" xfId="0" applyFont="1" applyAlignment="1">
      <alignment horizontal="right" vertical="center" readingOrder="2"/>
    </xf>
    <xf numFmtId="0" fontId="0" fillId="0" borderId="0" xfId="0" applyAlignment="1">
      <alignment vertical="center" wrapText="1" readingOrder="2"/>
    </xf>
    <xf numFmtId="0" fontId="5" fillId="0" borderId="0" xfId="0" applyFont="1" applyAlignment="1">
      <alignment vertical="center" wrapText="1" readingOrder="2"/>
    </xf>
    <xf numFmtId="0" fontId="0" fillId="0" borderId="0" xfId="0" applyAlignment="1">
      <alignment wrapText="1"/>
    </xf>
    <xf numFmtId="0" fontId="10" fillId="0" borderId="0" xfId="0" applyFont="1" applyAlignment="1">
      <alignment horizontal="right" vertical="center" readingOrder="2"/>
    </xf>
    <xf numFmtId="0" fontId="0" fillId="0" borderId="0" xfId="0" applyBorder="1"/>
    <xf numFmtId="0" fontId="3" fillId="0" borderId="0" xfId="0" applyFont="1" applyBorder="1" applyAlignment="1">
      <alignment horizontal="right" vertical="center" readingOrder="2"/>
    </xf>
    <xf numFmtId="0" fontId="5" fillId="0" borderId="0" xfId="0" applyFont="1" applyBorder="1" applyAlignment="1">
      <alignment horizontal="right" vertical="center" readingOrder="2"/>
    </xf>
    <xf numFmtId="0" fontId="2" fillId="0" borderId="0" xfId="0" applyFont="1" applyBorder="1" applyAlignment="1">
      <alignment horizontal="right" vertical="center" readingOrder="2"/>
    </xf>
    <xf numFmtId="0" fontId="8" fillId="0" borderId="0" xfId="0" applyFont="1" applyFill="1" applyBorder="1" applyAlignment="1">
      <alignment horizontal="right" vertical="center" wrapText="1" readingOrder="2"/>
    </xf>
    <xf numFmtId="0" fontId="8" fillId="0" borderId="0" xfId="0" applyFont="1" applyFill="1" applyBorder="1" applyAlignment="1">
      <alignment horizontal="center" vertical="center" wrapText="1" readingOrder="2"/>
    </xf>
    <xf numFmtId="0" fontId="3" fillId="0" borderId="0" xfId="0" applyFont="1" applyFill="1" applyBorder="1" applyAlignment="1">
      <alignment horizontal="right" vertical="center" readingOrder="2"/>
    </xf>
    <xf numFmtId="0" fontId="0" fillId="0" borderId="0" xfId="0" applyFill="1" applyBorder="1"/>
    <xf numFmtId="0" fontId="0" fillId="0" borderId="0" xfId="0" applyAlignment="1"/>
    <xf numFmtId="0" fontId="11" fillId="0" borderId="0" xfId="0" applyFont="1"/>
    <xf numFmtId="0" fontId="3" fillId="0" borderId="0" xfId="0" applyFont="1" applyAlignment="1">
      <alignment vertical="center" readingOrder="2"/>
    </xf>
    <xf numFmtId="0" fontId="2" fillId="0" borderId="0" xfId="0" applyFont="1" applyAlignment="1">
      <alignment vertical="center" readingOrder="2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readingOrder="2"/>
    </xf>
    <xf numFmtId="0" fontId="2" fillId="2" borderId="1" xfId="0" applyFont="1" applyFill="1" applyBorder="1" applyAlignment="1">
      <alignment vertical="center" readingOrder="2"/>
    </xf>
    <xf numFmtId="0" fontId="5" fillId="0" borderId="1" xfId="0" applyFont="1" applyBorder="1" applyAlignment="1">
      <alignment vertical="center" readingOrder="2"/>
    </xf>
    <xf numFmtId="0" fontId="0" fillId="0" borderId="1" xfId="0" applyBorder="1"/>
    <xf numFmtId="0" fontId="0" fillId="2" borderId="1" xfId="0" applyFill="1" applyBorder="1"/>
    <xf numFmtId="0" fontId="5" fillId="0" borderId="1" xfId="0" applyFont="1" applyBorder="1" applyAlignment="1">
      <alignment horizontal="right" vertical="center" readingOrder="2"/>
    </xf>
    <xf numFmtId="0" fontId="6" fillId="0" borderId="1" xfId="0" applyFont="1" applyBorder="1" applyAlignment="1">
      <alignment horizontal="right" vertical="center" readingOrder="2"/>
    </xf>
    <xf numFmtId="0" fontId="2" fillId="0" borderId="1" xfId="0" applyFont="1" applyBorder="1" applyAlignment="1">
      <alignment horizontal="right" vertical="center" readingOrder="2"/>
    </xf>
    <xf numFmtId="0" fontId="7" fillId="0" borderId="1" xfId="0" applyFont="1" applyBorder="1" applyAlignment="1">
      <alignment vertical="center" wrapText="1" readingOrder="2"/>
    </xf>
    <xf numFmtId="0" fontId="7" fillId="2" borderId="1" xfId="0" applyFont="1" applyFill="1" applyBorder="1" applyAlignment="1">
      <alignment vertical="center" wrapText="1" readingOrder="2"/>
    </xf>
    <xf numFmtId="0" fontId="0" fillId="2" borderId="1" xfId="0" applyFill="1" applyBorder="1" applyAlignment="1">
      <alignment vertical="center" wrapText="1" readingOrder="2"/>
    </xf>
    <xf numFmtId="0" fontId="3" fillId="0" borderId="2" xfId="0" applyFont="1" applyBorder="1" applyAlignment="1">
      <alignment vertical="center" readingOrder="2"/>
    </xf>
    <xf numFmtId="0" fontId="4" fillId="0" borderId="1" xfId="0" applyFont="1" applyBorder="1" applyAlignment="1">
      <alignment horizontal="center" vertical="center" readingOrder="2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readingOrder="2"/>
    </xf>
    <xf numFmtId="0" fontId="12" fillId="0" borderId="1" xfId="0" applyFont="1" applyBorder="1" applyAlignment="1">
      <alignment horizontal="center" vertical="center" readingOrder="2"/>
    </xf>
    <xf numFmtId="0" fontId="7" fillId="0" borderId="1" xfId="0" applyFont="1" applyBorder="1" applyAlignment="1">
      <alignment horizontal="center" vertical="center" wrapText="1" readingOrder="2"/>
    </xf>
    <xf numFmtId="0" fontId="1" fillId="0" borderId="0" xfId="0" applyFont="1" applyAlignment="1">
      <alignment horizontal="center" vertical="center" wrapText="1" readingOrder="2"/>
    </xf>
    <xf numFmtId="0" fontId="4" fillId="0" borderId="1" xfId="0" applyFont="1" applyBorder="1" applyAlignment="1">
      <alignment vertical="center" readingOrder="2"/>
    </xf>
    <xf numFmtId="0" fontId="4" fillId="0" borderId="0" xfId="0" applyFont="1" applyAlignment="1">
      <alignment vertical="center" readingOrder="2"/>
    </xf>
    <xf numFmtId="0" fontId="1" fillId="0" borderId="0" xfId="0" applyFont="1"/>
    <xf numFmtId="0" fontId="1" fillId="0" borderId="0" xfId="0" applyFont="1" applyAlignment="1"/>
    <xf numFmtId="0" fontId="1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right" vertical="center" readingOrder="2"/>
    </xf>
    <xf numFmtId="0" fontId="4" fillId="0" borderId="1" xfId="0" applyFont="1" applyBorder="1" applyAlignment="1">
      <alignment horizontal="right" vertical="center" readingOrder="2"/>
    </xf>
    <xf numFmtId="164" fontId="0" fillId="0" borderId="0" xfId="0" applyNumberFormat="1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readingOrder="2"/>
    </xf>
    <xf numFmtId="0" fontId="10" fillId="0" borderId="1" xfId="0" applyFont="1" applyBorder="1" applyAlignment="1">
      <alignment horizontal="center" vertical="center" readingOrder="2"/>
    </xf>
    <xf numFmtId="0" fontId="5" fillId="0" borderId="1" xfId="0" applyFont="1" applyBorder="1" applyAlignment="1">
      <alignment horizontal="center" vertical="center" wrapText="1" readingOrder="2"/>
    </xf>
    <xf numFmtId="0" fontId="0" fillId="2" borderId="1" xfId="0" applyFill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164" fontId="2" fillId="0" borderId="0" xfId="0" applyNumberFormat="1" applyFont="1" applyAlignment="1">
      <alignment vertical="center" readingOrder="2"/>
    </xf>
    <xf numFmtId="0" fontId="3" fillId="0" borderId="1" xfId="0" applyFont="1" applyBorder="1" applyAlignment="1">
      <alignment horizontal="center" vertical="center" readingOrder="2"/>
    </xf>
    <xf numFmtId="0" fontId="1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 readingOrder="2"/>
    </xf>
    <xf numFmtId="164" fontId="0" fillId="0" borderId="1" xfId="0" applyNumberFormat="1" applyBorder="1"/>
    <xf numFmtId="0" fontId="16" fillId="0" borderId="1" xfId="0" applyFont="1" applyBorder="1" applyAlignment="1">
      <alignment horizontal="center" vertical="center" readingOrder="2"/>
    </xf>
    <xf numFmtId="0" fontId="16" fillId="0" borderId="1" xfId="0" applyFont="1" applyBorder="1" applyAlignment="1">
      <alignment horizontal="center" vertical="center" wrapText="1" readingOrder="2"/>
    </xf>
    <xf numFmtId="164" fontId="16" fillId="0" borderId="1" xfId="0" applyNumberFormat="1" applyFont="1" applyBorder="1" applyAlignment="1">
      <alignment horizontal="center" vertical="center" readingOrder="2"/>
    </xf>
    <xf numFmtId="0" fontId="17" fillId="0" borderId="1" xfId="0" applyFont="1" applyBorder="1" applyAlignment="1">
      <alignment horizontal="center" vertical="center" wrapText="1" readingOrder="2"/>
    </xf>
    <xf numFmtId="0" fontId="0" fillId="3" borderId="1" xfId="0" applyFill="1" applyBorder="1" applyAlignment="1">
      <alignment horizontal="center"/>
    </xf>
    <xf numFmtId="0" fontId="2" fillId="0" borderId="3" xfId="0" applyFont="1" applyBorder="1" applyAlignment="1">
      <alignment vertical="center" readingOrder="2"/>
    </xf>
    <xf numFmtId="0" fontId="5" fillId="0" borderId="3" xfId="0" applyFont="1" applyBorder="1" applyAlignment="1">
      <alignment vertical="center" readingOrder="2"/>
    </xf>
    <xf numFmtId="0" fontId="5" fillId="0" borderId="3" xfId="0" applyFont="1" applyBorder="1" applyAlignment="1">
      <alignment horizontal="right" vertical="center" readingOrder="2"/>
    </xf>
    <xf numFmtId="0" fontId="6" fillId="0" borderId="3" xfId="0" applyFont="1" applyBorder="1" applyAlignment="1">
      <alignment horizontal="right" vertical="center" readingOrder="2"/>
    </xf>
    <xf numFmtId="0" fontId="2" fillId="0" borderId="3" xfId="0" applyFont="1" applyBorder="1" applyAlignment="1">
      <alignment horizontal="right" vertical="center" readingOrder="2"/>
    </xf>
    <xf numFmtId="0" fontId="7" fillId="0" borderId="3" xfId="0" applyFont="1" applyBorder="1" applyAlignment="1">
      <alignment vertical="center" wrapText="1" readingOrder="2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 readingOrder="2"/>
    </xf>
    <xf numFmtId="0" fontId="15" fillId="0" borderId="1" xfId="0" applyFont="1" applyBorder="1" applyAlignment="1">
      <alignment vertical="center" readingOrder="2"/>
    </xf>
    <xf numFmtId="0" fontId="15" fillId="2" borderId="1" xfId="0" applyFont="1" applyFill="1" applyBorder="1" applyAlignment="1">
      <alignment vertical="center" readingOrder="2"/>
    </xf>
    <xf numFmtId="0" fontId="0" fillId="0" borderId="4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readingOrder="2"/>
    </xf>
    <xf numFmtId="0" fontId="3" fillId="2" borderId="1" xfId="0" applyFont="1" applyFill="1" applyBorder="1" applyAlignment="1">
      <alignment horizontal="center" vertical="center" readingOrder="2"/>
    </xf>
    <xf numFmtId="0" fontId="5" fillId="0" borderId="3" xfId="0" applyFont="1" applyBorder="1" applyAlignment="1">
      <alignment horizontal="center" vertical="center" readingOrder="2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 readingOrder="2"/>
    </xf>
    <xf numFmtId="0" fontId="7" fillId="0" borderId="3" xfId="0" applyFont="1" applyBorder="1" applyAlignment="1">
      <alignment horizontal="center" vertical="center" wrapText="1" readingOrder="2"/>
    </xf>
    <xf numFmtId="0" fontId="17" fillId="2" borderId="1" xfId="0" applyFont="1" applyFill="1" applyBorder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center" vertical="center" wrapText="1" readingOrder="2"/>
    </xf>
    <xf numFmtId="0" fontId="5" fillId="0" borderId="0" xfId="0" applyFont="1" applyAlignment="1">
      <alignment horizontal="center" vertical="center" readingOrder="2"/>
    </xf>
    <xf numFmtId="0" fontId="0" fillId="0" borderId="4" xfId="0" applyBorder="1"/>
    <xf numFmtId="164" fontId="0" fillId="0" borderId="5" xfId="0" applyNumberFormat="1" applyBorder="1"/>
    <xf numFmtId="0" fontId="4" fillId="2" borderId="1" xfId="0" applyFont="1" applyFill="1" applyBorder="1" applyAlignment="1">
      <alignment horizontal="center" vertical="center" readingOrder="2"/>
    </xf>
    <xf numFmtId="0" fontId="0" fillId="3" borderId="1" xfId="0" applyFill="1" applyBorder="1" applyAlignment="1">
      <alignment horizontal="center" vertical="center"/>
    </xf>
    <xf numFmtId="0" fontId="20" fillId="0" borderId="0" xfId="0" applyFont="1"/>
    <xf numFmtId="0" fontId="16" fillId="2" borderId="1" xfId="0" applyFont="1" applyFill="1" applyBorder="1" applyAlignment="1">
      <alignment horizontal="center" vertical="center" readingOrder="2"/>
    </xf>
    <xf numFmtId="164" fontId="21" fillId="0" borderId="0" xfId="0" applyNumberFormat="1" applyFont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 readingOrder="2"/>
    </xf>
    <xf numFmtId="0" fontId="4" fillId="0" borderId="0" xfId="0" applyFont="1" applyBorder="1" applyAlignment="1">
      <alignment horizontal="center" vertical="center" readingOrder="2"/>
    </xf>
    <xf numFmtId="0" fontId="3" fillId="0" borderId="0" xfId="0" applyFont="1" applyBorder="1" applyAlignment="1">
      <alignment vertical="center" readingOrder="2"/>
    </xf>
    <xf numFmtId="0" fontId="2" fillId="0" borderId="0" xfId="0" applyFont="1" applyBorder="1" applyAlignment="1">
      <alignment horizontal="center" vertical="center" readingOrder="2"/>
    </xf>
    <xf numFmtId="0" fontId="0" fillId="0" borderId="7" xfId="0" applyBorder="1"/>
    <xf numFmtId="0" fontId="0" fillId="3" borderId="0" xfId="0" applyFill="1" applyBorder="1"/>
    <xf numFmtId="0" fontId="0" fillId="0" borderId="8" xfId="0" applyBorder="1"/>
    <xf numFmtId="0" fontId="25" fillId="0" borderId="1" xfId="0" applyFont="1" applyBorder="1" applyAlignment="1">
      <alignment horizontal="center"/>
    </xf>
    <xf numFmtId="0" fontId="26" fillId="0" borderId="3" xfId="0" applyFont="1" applyBorder="1" applyAlignment="1">
      <alignment horizontal="center" readingOrder="2"/>
    </xf>
    <xf numFmtId="0" fontId="25" fillId="2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27" fillId="0" borderId="3" xfId="0" applyFont="1" applyBorder="1" applyAlignment="1">
      <alignment horizontal="center" readingOrder="2"/>
    </xf>
    <xf numFmtId="0" fontId="28" fillId="0" borderId="3" xfId="0" applyFont="1" applyBorder="1" applyAlignment="1">
      <alignment horizontal="center" readingOrder="2"/>
    </xf>
    <xf numFmtId="0" fontId="27" fillId="0" borderId="3" xfId="0" applyFont="1" applyBorder="1" applyAlignment="1">
      <alignment horizontal="center" wrapText="1" readingOrder="2"/>
    </xf>
    <xf numFmtId="0" fontId="0" fillId="0" borderId="5" xfId="0" applyBorder="1"/>
    <xf numFmtId="0" fontId="24" fillId="0" borderId="0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readingOrder="2"/>
    </xf>
    <xf numFmtId="0" fontId="0" fillId="0" borderId="1" xfId="0" applyBorder="1" applyAlignment="1">
      <alignment horizontal="center" vertical="center" readingOrder="2"/>
    </xf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readingOrder="2"/>
    </xf>
    <xf numFmtId="0" fontId="18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readingOrder="2"/>
    </xf>
    <xf numFmtId="0" fontId="25" fillId="0" borderId="1" xfId="0" applyFont="1" applyBorder="1" applyAlignment="1">
      <alignment horizontal="center" readingOrder="2"/>
    </xf>
    <xf numFmtId="0" fontId="25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24" fillId="0" borderId="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readingOrder="2"/>
    </xf>
    <xf numFmtId="0" fontId="0" fillId="0" borderId="0" xfId="0" applyBorder="1" applyAlignment="1">
      <alignment vertical="center" wrapText="1" readingOrder="2"/>
    </xf>
    <xf numFmtId="164" fontId="2" fillId="0" borderId="0" xfId="0" applyNumberFormat="1" applyFont="1" applyBorder="1" applyAlignment="1">
      <alignment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E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3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985076323943259E-2"/>
          <c:y val="5.1400554097404488E-2"/>
          <c:w val="0.9149774328750423"/>
          <c:h val="0.83261956838728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'جمع نمودار'!$C$16</c:f>
              <c:strCache>
                <c:ptCount val="1"/>
                <c:pt idx="0">
                  <c:v>پیش آزمون</c:v>
                </c:pt>
              </c:strCache>
            </c:strRef>
          </c:tx>
          <c:invertIfNegative val="0"/>
          <c:dLbls>
            <c:txPr>
              <a:bodyPr rot="-5400000" vert="horz" anchor="b" anchorCtr="1"/>
              <a:lstStyle/>
              <a:p>
                <a:pPr>
                  <a:defRPr/>
                </a:pPr>
                <a:endParaRPr lang="ar-E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'جمع نمودار'!$B$17:$B$27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جمع</c:v>
                </c:pt>
              </c:strCache>
            </c:strRef>
          </c:cat>
          <c:val>
            <c:numRef>
              <c:f>'جمع نمودار'!$C$17:$C$27</c:f>
              <c:numCache>
                <c:formatCode>0.0</c:formatCode>
                <c:ptCount val="11"/>
                <c:pt idx="0">
                  <c:v>10.45016077170418</c:v>
                </c:pt>
                <c:pt idx="1">
                  <c:v>68.167202572347264</c:v>
                </c:pt>
                <c:pt idx="2">
                  <c:v>70.257234726688097</c:v>
                </c:pt>
                <c:pt idx="3">
                  <c:v>15.996784565916398</c:v>
                </c:pt>
                <c:pt idx="4">
                  <c:v>61.4951768488746</c:v>
                </c:pt>
                <c:pt idx="5">
                  <c:v>49.115755627009648</c:v>
                </c:pt>
                <c:pt idx="6">
                  <c:v>65.273311897106112</c:v>
                </c:pt>
                <c:pt idx="7">
                  <c:v>59.887459807073952</c:v>
                </c:pt>
                <c:pt idx="8">
                  <c:v>13.02250803858521</c:v>
                </c:pt>
                <c:pt idx="9">
                  <c:v>56.028938906752408</c:v>
                </c:pt>
                <c:pt idx="10">
                  <c:v>46.969453376205784</c:v>
                </c:pt>
              </c:numCache>
            </c:numRef>
          </c:val>
        </c:ser>
        <c:ser>
          <c:idx val="1"/>
          <c:order val="1"/>
          <c:tx>
            <c:strRef>
              <c:f>'جمع نمودار'!$D$16</c:f>
              <c:strCache>
                <c:ptCount val="1"/>
                <c:pt idx="0">
                  <c:v>پس آزمون</c:v>
                </c:pt>
              </c:strCache>
            </c:strRef>
          </c:tx>
          <c:invertIfNegative val="0"/>
          <c:dLbls>
            <c:txPr>
              <a:bodyPr rot="-5400000" vert="horz" anchor="t" anchorCtr="0"/>
              <a:lstStyle/>
              <a:p>
                <a:pPr>
                  <a:defRPr/>
                </a:pPr>
                <a:endParaRPr lang="ar-E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'جمع نمودار'!$B$17:$B$27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جمع</c:v>
                </c:pt>
              </c:strCache>
            </c:strRef>
          </c:cat>
          <c:val>
            <c:numRef>
              <c:f>'جمع نمودار'!$D$17:$D$27</c:f>
              <c:numCache>
                <c:formatCode>0.0</c:formatCode>
                <c:ptCount val="11"/>
                <c:pt idx="0">
                  <c:v>19.694533762057876</c:v>
                </c:pt>
                <c:pt idx="1">
                  <c:v>86.655948553054657</c:v>
                </c:pt>
                <c:pt idx="2">
                  <c:v>91.157556270096464</c:v>
                </c:pt>
                <c:pt idx="3">
                  <c:v>40.9967845659164</c:v>
                </c:pt>
                <c:pt idx="4">
                  <c:v>83.520900321543408</c:v>
                </c:pt>
                <c:pt idx="5">
                  <c:v>82.234726688102896</c:v>
                </c:pt>
                <c:pt idx="6">
                  <c:v>88.585209003215439</c:v>
                </c:pt>
                <c:pt idx="7">
                  <c:v>80.948553054662383</c:v>
                </c:pt>
                <c:pt idx="8">
                  <c:v>20.659163987138264</c:v>
                </c:pt>
                <c:pt idx="9">
                  <c:v>85.771704180064305</c:v>
                </c:pt>
                <c:pt idx="10">
                  <c:v>68.022508038585201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1"/>
        <c:gapDepth val="36"/>
        <c:shape val="box"/>
        <c:axId val="136533120"/>
        <c:axId val="136534656"/>
        <c:axId val="0"/>
      </c:bar3DChart>
      <c:catAx>
        <c:axId val="136533120"/>
        <c:scaling>
          <c:orientation val="maxMin"/>
        </c:scaling>
        <c:delete val="0"/>
        <c:axPos val="b"/>
        <c:majorTickMark val="out"/>
        <c:minorTickMark val="none"/>
        <c:tickLblPos val="nextTo"/>
        <c:crossAx val="136534656"/>
        <c:crosses val="autoZero"/>
        <c:auto val="1"/>
        <c:lblAlgn val="ctr"/>
        <c:lblOffset val="100"/>
        <c:noMultiLvlLbl val="0"/>
      </c:catAx>
      <c:valAx>
        <c:axId val="136534656"/>
        <c:scaling>
          <c:orientation val="minMax"/>
        </c:scaling>
        <c:delete val="0"/>
        <c:axPos val="r"/>
        <c:majorGridlines/>
        <c:numFmt formatCode="0.0" sourceLinked="1"/>
        <c:majorTickMark val="out"/>
        <c:minorTickMark val="none"/>
        <c:tickLblPos val="nextTo"/>
        <c:crossAx val="136533120"/>
        <c:crosses val="autoZero"/>
        <c:crossBetween val="between"/>
      </c:valAx>
      <c:spPr>
        <a:effectLst>
          <a:glow>
            <a:schemeClr val="accent1">
              <a:alpha val="40000"/>
            </a:schemeClr>
          </a:glow>
          <a:softEdge rad="0"/>
        </a:effectLst>
      </c:spPr>
    </c:plotArea>
    <c:legend>
      <c:legendPos val="l"/>
      <c:layout>
        <c:manualLayout>
          <c:xMode val="edge"/>
          <c:yMode val="edge"/>
          <c:x val="0.22704896999561611"/>
          <c:y val="1.1046012613351705E-4"/>
          <c:w val="0.48749127963343902"/>
          <c:h val="5.684989613265166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E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875631328326249E-3"/>
          <c:y val="4.6496203863818496E-2"/>
          <c:w val="0.92162396728732743"/>
          <c:h val="0.8573760324573135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شمشیر!$B$15</c:f>
              <c:strCache>
                <c:ptCount val="1"/>
                <c:pt idx="0">
                  <c:v>پیش آزمون</c:v>
                </c:pt>
              </c:strCache>
            </c:strRef>
          </c:tx>
          <c:invertIfNegative val="0"/>
          <c:dLbls>
            <c:dLbl>
              <c:idx val="10"/>
              <c:layout>
                <c:manualLayout>
                  <c:x val="-5.651135617344092E-2"/>
                  <c:y val="8.18053869169353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شمشیر!$A$16:$A$26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جمع</c:v>
                </c:pt>
              </c:strCache>
            </c:strRef>
          </c:cat>
          <c:val>
            <c:numRef>
              <c:f>شمشیر!$B$16:$B$26</c:f>
              <c:numCache>
                <c:formatCode>0.0</c:formatCode>
                <c:ptCount val="11"/>
                <c:pt idx="0">
                  <c:v>5.6074766355140184</c:v>
                </c:pt>
                <c:pt idx="1">
                  <c:v>57.943925233644862</c:v>
                </c:pt>
                <c:pt idx="2">
                  <c:v>58.878504672897193</c:v>
                </c:pt>
                <c:pt idx="3">
                  <c:v>26.168224299065422</c:v>
                </c:pt>
                <c:pt idx="4">
                  <c:v>56.074766355140184</c:v>
                </c:pt>
                <c:pt idx="5">
                  <c:v>43.925233644859816</c:v>
                </c:pt>
                <c:pt idx="6">
                  <c:v>64.485981308411212</c:v>
                </c:pt>
                <c:pt idx="7">
                  <c:v>58.878504672897193</c:v>
                </c:pt>
                <c:pt idx="8">
                  <c:v>13.084112149532711</c:v>
                </c:pt>
                <c:pt idx="9">
                  <c:v>72.89719626168224</c:v>
                </c:pt>
                <c:pt idx="10">
                  <c:v>45.794392523364479</c:v>
                </c:pt>
              </c:numCache>
            </c:numRef>
          </c:val>
        </c:ser>
        <c:ser>
          <c:idx val="1"/>
          <c:order val="1"/>
          <c:tx>
            <c:strRef>
              <c:f>شمشیر!$C$15</c:f>
              <c:strCache>
                <c:ptCount val="1"/>
                <c:pt idx="0">
                  <c:v>پس آزمون</c:v>
                </c:pt>
              </c:strCache>
            </c:strRef>
          </c:tx>
          <c:invertIfNegative val="0"/>
          <c:dLbls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شمشیر!$A$16:$A$26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جمع</c:v>
                </c:pt>
              </c:strCache>
            </c:strRef>
          </c:cat>
          <c:val>
            <c:numRef>
              <c:f>شمشیر!$C$16:$C$26</c:f>
              <c:numCache>
                <c:formatCode>0.0</c:formatCode>
                <c:ptCount val="11"/>
                <c:pt idx="0">
                  <c:v>16.822429906542055</c:v>
                </c:pt>
                <c:pt idx="1">
                  <c:v>88.785046728971963</c:v>
                </c:pt>
                <c:pt idx="2">
                  <c:v>91.588785046728972</c:v>
                </c:pt>
                <c:pt idx="3">
                  <c:v>9.3457943925233646</c:v>
                </c:pt>
                <c:pt idx="4">
                  <c:v>92.523364485981304</c:v>
                </c:pt>
                <c:pt idx="5">
                  <c:v>79.439252336448604</c:v>
                </c:pt>
                <c:pt idx="6">
                  <c:v>87.850467289719631</c:v>
                </c:pt>
                <c:pt idx="7">
                  <c:v>90.654205607476641</c:v>
                </c:pt>
                <c:pt idx="8">
                  <c:v>4.6728971962616823</c:v>
                </c:pt>
                <c:pt idx="9">
                  <c:v>75.700934579439249</c:v>
                </c:pt>
                <c:pt idx="10">
                  <c:v>63.738317757009348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310208"/>
        <c:axId val="137311744"/>
        <c:axId val="0"/>
      </c:bar3DChart>
      <c:catAx>
        <c:axId val="13731020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137311744"/>
        <c:crosses val="autoZero"/>
        <c:auto val="1"/>
        <c:lblAlgn val="ctr"/>
        <c:lblOffset val="100"/>
        <c:noMultiLvlLbl val="0"/>
      </c:catAx>
      <c:valAx>
        <c:axId val="137311744"/>
        <c:scaling>
          <c:orientation val="minMax"/>
        </c:scaling>
        <c:delete val="0"/>
        <c:axPos val="r"/>
        <c:majorGridlines/>
        <c:numFmt formatCode="0.0" sourceLinked="1"/>
        <c:majorTickMark val="out"/>
        <c:minorTickMark val="none"/>
        <c:tickLblPos val="nextTo"/>
        <c:crossAx val="137310208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2.4913834331041069E-2"/>
          <c:y val="6.5546218487394666E-4"/>
          <c:w val="0.25999538250960602"/>
          <c:h val="0.1132656245651248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E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80"/>
      <c:rotY val="30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853986511874107E-2"/>
          <c:y val="9.3195036666928258E-2"/>
          <c:w val="0.86635971444008375"/>
          <c:h val="0.795779248524167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'جمع نمودار'!$C$16</c:f>
              <c:strCache>
                <c:ptCount val="1"/>
                <c:pt idx="0">
                  <c:v>پیش آزمون</c:v>
                </c:pt>
              </c:strCache>
            </c:strRef>
          </c:tx>
          <c:invertIfNegative val="0"/>
          <c:cat>
            <c:strRef>
              <c:f>'جمع نمودار'!$B$17:$B$27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جمع</c:v>
                </c:pt>
              </c:strCache>
            </c:strRef>
          </c:cat>
          <c:val>
            <c:numRef>
              <c:f>'جمع نمودار'!$C$17:$C$27</c:f>
              <c:numCache>
                <c:formatCode>0.0</c:formatCode>
                <c:ptCount val="11"/>
                <c:pt idx="0">
                  <c:v>10.45016077170418</c:v>
                </c:pt>
                <c:pt idx="1">
                  <c:v>68.167202572347264</c:v>
                </c:pt>
                <c:pt idx="2">
                  <c:v>70.257234726688097</c:v>
                </c:pt>
                <c:pt idx="3">
                  <c:v>15.996784565916398</c:v>
                </c:pt>
                <c:pt idx="4">
                  <c:v>61.4951768488746</c:v>
                </c:pt>
                <c:pt idx="5">
                  <c:v>49.115755627009648</c:v>
                </c:pt>
                <c:pt idx="6">
                  <c:v>65.273311897106112</c:v>
                </c:pt>
                <c:pt idx="7">
                  <c:v>59.887459807073952</c:v>
                </c:pt>
                <c:pt idx="8">
                  <c:v>13.02250803858521</c:v>
                </c:pt>
                <c:pt idx="9">
                  <c:v>56.028938906752408</c:v>
                </c:pt>
                <c:pt idx="10">
                  <c:v>46.969453376205784</c:v>
                </c:pt>
              </c:numCache>
            </c:numRef>
          </c:val>
        </c:ser>
        <c:ser>
          <c:idx val="1"/>
          <c:order val="1"/>
          <c:tx>
            <c:strRef>
              <c:f>'جمع نمودار'!$D$16</c:f>
              <c:strCache>
                <c:ptCount val="1"/>
                <c:pt idx="0">
                  <c:v>پس آزمون</c:v>
                </c:pt>
              </c:strCache>
            </c:strRef>
          </c:tx>
          <c:invertIfNegative val="0"/>
          <c:cat>
            <c:strRef>
              <c:f>'جمع نمودار'!$B$17:$B$27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جمع</c:v>
                </c:pt>
              </c:strCache>
            </c:strRef>
          </c:cat>
          <c:val>
            <c:numRef>
              <c:f>'جمع نمودار'!$D$17:$D$27</c:f>
              <c:numCache>
                <c:formatCode>0.0</c:formatCode>
                <c:ptCount val="11"/>
                <c:pt idx="0">
                  <c:v>19.694533762057876</c:v>
                </c:pt>
                <c:pt idx="1">
                  <c:v>86.655948553054657</c:v>
                </c:pt>
                <c:pt idx="2">
                  <c:v>91.157556270096464</c:v>
                </c:pt>
                <c:pt idx="3">
                  <c:v>40.9967845659164</c:v>
                </c:pt>
                <c:pt idx="4">
                  <c:v>83.520900321543408</c:v>
                </c:pt>
                <c:pt idx="5">
                  <c:v>82.234726688102896</c:v>
                </c:pt>
                <c:pt idx="6">
                  <c:v>88.585209003215439</c:v>
                </c:pt>
                <c:pt idx="7">
                  <c:v>80.948553054662383</c:v>
                </c:pt>
                <c:pt idx="8">
                  <c:v>20.659163987138264</c:v>
                </c:pt>
                <c:pt idx="9">
                  <c:v>85.771704180064305</c:v>
                </c:pt>
                <c:pt idx="10">
                  <c:v>68.022508038585201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955968"/>
        <c:axId val="137965952"/>
        <c:axId val="0"/>
      </c:bar3DChart>
      <c:catAx>
        <c:axId val="137955968"/>
        <c:scaling>
          <c:orientation val="maxMin"/>
        </c:scaling>
        <c:delete val="0"/>
        <c:axPos val="b"/>
        <c:majorTickMark val="none"/>
        <c:minorTickMark val="none"/>
        <c:tickLblPos val="nextTo"/>
        <c:crossAx val="137965952"/>
        <c:crosses val="autoZero"/>
        <c:auto val="1"/>
        <c:lblAlgn val="ctr"/>
        <c:lblOffset val="100"/>
        <c:noMultiLvlLbl val="0"/>
      </c:catAx>
      <c:valAx>
        <c:axId val="137965952"/>
        <c:scaling>
          <c:orientation val="minMax"/>
        </c:scaling>
        <c:delete val="0"/>
        <c:axPos val="r"/>
        <c:majorGridlines/>
        <c:numFmt formatCode="0.0" sourceLinked="1"/>
        <c:majorTickMark val="none"/>
        <c:minorTickMark val="none"/>
        <c:tickLblPos val="nextTo"/>
        <c:crossAx val="13795596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effectLst>
          <a:glow>
            <a:schemeClr val="accent1">
              <a:alpha val="40000"/>
            </a:schemeClr>
          </a:glow>
          <a:softEdge rad="0"/>
        </a:effectLst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E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a-IR"/>
              <a:t>نتایج نهایی سنجش اگاهی عمومی پیرامون شناخت وپیشگیری عوامل خطر(</a:t>
            </a:r>
            <a:r>
              <a:rPr lang="en-US"/>
              <a:t>Risk Factors</a:t>
            </a:r>
            <a:r>
              <a:rPr lang="fa-IR"/>
              <a:t>) در بیماریهای قلبی وعروقی سال 90در شهرستان پاوه </a:t>
            </a:r>
            <a:endParaRPr lang="en-US"/>
          </a:p>
        </c:rich>
      </c:tx>
      <c:layout>
        <c:manualLayout>
          <c:xMode val="edge"/>
          <c:yMode val="edge"/>
          <c:x val="9.9396037311309984E-2"/>
          <c:y val="2.662916218260581E-3"/>
        </c:manualLayout>
      </c:layout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'جمع نمودار'!$L$3</c:f>
              <c:strCache>
                <c:ptCount val="1"/>
                <c:pt idx="0">
                  <c:v> پیش صحیح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ar-E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'جمع نمودار'!$K$4:$K$13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'جمع نمودار'!$L$4:$L$13</c:f>
              <c:numCache>
                <c:formatCode>General</c:formatCode>
                <c:ptCount val="10"/>
                <c:pt idx="0">
                  <c:v>130</c:v>
                </c:pt>
                <c:pt idx="1">
                  <c:v>848</c:v>
                </c:pt>
                <c:pt idx="2">
                  <c:v>874</c:v>
                </c:pt>
                <c:pt idx="3">
                  <c:v>199</c:v>
                </c:pt>
                <c:pt idx="4">
                  <c:v>765</c:v>
                </c:pt>
                <c:pt idx="5">
                  <c:v>611</c:v>
                </c:pt>
                <c:pt idx="6">
                  <c:v>812</c:v>
                </c:pt>
                <c:pt idx="7">
                  <c:v>745</c:v>
                </c:pt>
                <c:pt idx="8">
                  <c:v>162</c:v>
                </c:pt>
                <c:pt idx="9">
                  <c:v>697</c:v>
                </c:pt>
              </c:numCache>
            </c:numRef>
          </c:val>
        </c:ser>
        <c:ser>
          <c:idx val="1"/>
          <c:order val="1"/>
          <c:tx>
            <c:strRef>
              <c:f>'جمع نمودار'!$M$3</c:f>
              <c:strCache>
                <c:ptCount val="1"/>
                <c:pt idx="0">
                  <c:v>پس صحیح</c:v>
                </c:pt>
              </c:strCache>
            </c:strRef>
          </c:tx>
          <c:invertIfNegative val="0"/>
          <c:dLbls>
            <c:txPr>
              <a:bodyPr/>
              <a:lstStyle/>
              <a:p>
                <a:pPr rtl="1">
                  <a:defRPr sz="1400"/>
                </a:pPr>
                <a:endParaRPr lang="ar-E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'جمع نمودار'!$K$4:$K$13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'جمع نمودار'!$M$4:$M$13</c:f>
              <c:numCache>
                <c:formatCode>General</c:formatCode>
                <c:ptCount val="10"/>
                <c:pt idx="0">
                  <c:v>245</c:v>
                </c:pt>
                <c:pt idx="1">
                  <c:v>1078</c:v>
                </c:pt>
                <c:pt idx="2">
                  <c:v>1134</c:v>
                </c:pt>
                <c:pt idx="3">
                  <c:v>510</c:v>
                </c:pt>
                <c:pt idx="4">
                  <c:v>1039</c:v>
                </c:pt>
                <c:pt idx="5">
                  <c:v>1023</c:v>
                </c:pt>
                <c:pt idx="6">
                  <c:v>1102</c:v>
                </c:pt>
                <c:pt idx="7">
                  <c:v>1007</c:v>
                </c:pt>
                <c:pt idx="8">
                  <c:v>257</c:v>
                </c:pt>
                <c:pt idx="9">
                  <c:v>1067</c:v>
                </c:pt>
              </c:numCache>
            </c:numRef>
          </c:val>
        </c:ser>
        <c:ser>
          <c:idx val="2"/>
          <c:order val="2"/>
          <c:tx>
            <c:strRef>
              <c:f>'جمع نمودار'!$N$3</c:f>
              <c:strCache>
                <c:ptCount val="1"/>
                <c:pt idx="0">
                  <c:v>پیش غلط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ar-E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'جمع نمودار'!$K$4:$K$13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'جمع نمودار'!$N$4:$N$13</c:f>
              <c:numCache>
                <c:formatCode>General</c:formatCode>
                <c:ptCount val="10"/>
                <c:pt idx="0">
                  <c:v>1114</c:v>
                </c:pt>
                <c:pt idx="1">
                  <c:v>396</c:v>
                </c:pt>
                <c:pt idx="2">
                  <c:v>370</c:v>
                </c:pt>
                <c:pt idx="3">
                  <c:v>1045</c:v>
                </c:pt>
                <c:pt idx="4">
                  <c:v>478</c:v>
                </c:pt>
                <c:pt idx="5">
                  <c:v>633</c:v>
                </c:pt>
                <c:pt idx="6">
                  <c:v>432</c:v>
                </c:pt>
                <c:pt idx="7">
                  <c:v>499</c:v>
                </c:pt>
                <c:pt idx="8">
                  <c:v>1073</c:v>
                </c:pt>
                <c:pt idx="9">
                  <c:v>547</c:v>
                </c:pt>
              </c:numCache>
            </c:numRef>
          </c:val>
        </c:ser>
        <c:ser>
          <c:idx val="3"/>
          <c:order val="3"/>
          <c:tx>
            <c:strRef>
              <c:f>'جمع نمودار'!$O$3</c:f>
              <c:strCache>
                <c:ptCount val="1"/>
                <c:pt idx="0">
                  <c:v>پس غلط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ar-E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'جمع نمودار'!$K$4:$K$13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'جمع نمودار'!$O$4:$O$13</c:f>
              <c:numCache>
                <c:formatCode>General</c:formatCode>
                <c:ptCount val="10"/>
                <c:pt idx="0">
                  <c:v>999</c:v>
                </c:pt>
                <c:pt idx="1">
                  <c:v>166</c:v>
                </c:pt>
                <c:pt idx="2">
                  <c:v>110</c:v>
                </c:pt>
                <c:pt idx="3">
                  <c:v>734</c:v>
                </c:pt>
                <c:pt idx="4">
                  <c:v>205</c:v>
                </c:pt>
                <c:pt idx="5">
                  <c:v>221</c:v>
                </c:pt>
                <c:pt idx="6">
                  <c:v>142</c:v>
                </c:pt>
                <c:pt idx="7">
                  <c:v>237</c:v>
                </c:pt>
                <c:pt idx="8">
                  <c:v>996</c:v>
                </c:pt>
                <c:pt idx="9">
                  <c:v>177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717632"/>
        <c:axId val="137719168"/>
        <c:axId val="0"/>
      </c:bar3DChart>
      <c:catAx>
        <c:axId val="13771763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crossAx val="137719168"/>
        <c:crosses val="autoZero"/>
        <c:auto val="1"/>
        <c:lblAlgn val="ctr"/>
        <c:lblOffset val="100"/>
        <c:noMultiLvlLbl val="0"/>
      </c:catAx>
      <c:valAx>
        <c:axId val="137719168"/>
        <c:scaling>
          <c:orientation val="minMax"/>
        </c:scaling>
        <c:delete val="0"/>
        <c:axPos val="r"/>
        <c:majorGridlines/>
        <c:numFmt formatCode="General" sourceLinked="1"/>
        <c:majorTickMark val="none"/>
        <c:minorTickMark val="none"/>
        <c:tickLblPos val="nextTo"/>
        <c:crossAx val="1377176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 rtl="0">
        <a:defRPr sz="1800" b="1"/>
      </a:pPr>
      <a:endParaRPr lang="ar-EG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E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3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985076323943259E-2"/>
          <c:y val="5.1400554097404488E-2"/>
          <c:w val="0.9149774328750423"/>
          <c:h val="0.83261956838728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جمع!$B$15</c:f>
              <c:strCache>
                <c:ptCount val="1"/>
                <c:pt idx="0">
                  <c:v>.</c:v>
                </c:pt>
              </c:strCache>
            </c:strRef>
          </c:tx>
          <c:invertIfNegative val="0"/>
          <c:dLbls>
            <c:txPr>
              <a:bodyPr rot="-5400000" vert="horz" anchor="b" anchorCtr="1"/>
              <a:lstStyle/>
              <a:p>
                <a:pPr>
                  <a:defRPr/>
                </a:pPr>
                <a:endParaRPr lang="ar-E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جمع!$A$16:$A$26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جمع</c:v>
                </c:pt>
              </c:strCache>
            </c:strRef>
          </c:cat>
          <c:val>
            <c:numRef>
              <c:f>جمع!$B$16:$B$26</c:f>
              <c:numCache>
                <c:formatCode>0.0</c:formatCode>
                <c:ptCount val="11"/>
                <c:pt idx="0">
                  <c:v>10.45016077170418</c:v>
                </c:pt>
                <c:pt idx="1">
                  <c:v>68.167202572347264</c:v>
                </c:pt>
                <c:pt idx="2">
                  <c:v>70.257234726688097</c:v>
                </c:pt>
                <c:pt idx="3">
                  <c:v>15.996784565916398</c:v>
                </c:pt>
                <c:pt idx="4">
                  <c:v>61.4951768488746</c:v>
                </c:pt>
                <c:pt idx="5">
                  <c:v>49.115755627009648</c:v>
                </c:pt>
                <c:pt idx="6">
                  <c:v>65.273311897106112</c:v>
                </c:pt>
                <c:pt idx="7">
                  <c:v>59.887459807073952</c:v>
                </c:pt>
                <c:pt idx="8">
                  <c:v>13.02250803858521</c:v>
                </c:pt>
                <c:pt idx="9">
                  <c:v>56.028938906752408</c:v>
                </c:pt>
                <c:pt idx="10">
                  <c:v>46.969453376205784</c:v>
                </c:pt>
              </c:numCache>
            </c:numRef>
          </c:val>
        </c:ser>
        <c:ser>
          <c:idx val="1"/>
          <c:order val="1"/>
          <c:tx>
            <c:strRef>
              <c:f>جمع!$C$15</c:f>
              <c:strCache>
                <c:ptCount val="1"/>
                <c:pt idx="0">
                  <c:v>پس آزمون</c:v>
                </c:pt>
              </c:strCache>
            </c:strRef>
          </c:tx>
          <c:invertIfNegative val="0"/>
          <c:dLbls>
            <c:txPr>
              <a:bodyPr rot="-5400000" vert="horz" anchor="t" anchorCtr="0"/>
              <a:lstStyle/>
              <a:p>
                <a:pPr>
                  <a:defRPr/>
                </a:pPr>
                <a:endParaRPr lang="ar-E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جمع!$A$16:$A$26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جمع</c:v>
                </c:pt>
              </c:strCache>
            </c:strRef>
          </c:cat>
          <c:val>
            <c:numRef>
              <c:f>جمع!$C$16:$C$26</c:f>
              <c:numCache>
                <c:formatCode>0.0</c:formatCode>
                <c:ptCount val="11"/>
                <c:pt idx="0">
                  <c:v>19.694533762057876</c:v>
                </c:pt>
                <c:pt idx="1">
                  <c:v>86.655948553054657</c:v>
                </c:pt>
                <c:pt idx="2">
                  <c:v>91.157556270096464</c:v>
                </c:pt>
                <c:pt idx="3">
                  <c:v>40.9967845659164</c:v>
                </c:pt>
                <c:pt idx="4">
                  <c:v>83.520900321543408</c:v>
                </c:pt>
                <c:pt idx="5">
                  <c:v>82.234726688102896</c:v>
                </c:pt>
                <c:pt idx="6">
                  <c:v>88.585209003215439</c:v>
                </c:pt>
                <c:pt idx="7">
                  <c:v>80.948553054662383</c:v>
                </c:pt>
                <c:pt idx="8">
                  <c:v>20.659163987138264</c:v>
                </c:pt>
                <c:pt idx="9">
                  <c:v>85.771704180064305</c:v>
                </c:pt>
                <c:pt idx="10">
                  <c:v>68.022508038585201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1"/>
        <c:gapDepth val="36"/>
        <c:shape val="box"/>
        <c:axId val="136835840"/>
        <c:axId val="136837376"/>
        <c:axId val="0"/>
      </c:bar3DChart>
      <c:catAx>
        <c:axId val="136835840"/>
        <c:scaling>
          <c:orientation val="maxMin"/>
        </c:scaling>
        <c:delete val="0"/>
        <c:axPos val="b"/>
        <c:majorTickMark val="out"/>
        <c:minorTickMark val="none"/>
        <c:tickLblPos val="nextTo"/>
        <c:crossAx val="136837376"/>
        <c:crosses val="autoZero"/>
        <c:auto val="1"/>
        <c:lblAlgn val="ctr"/>
        <c:lblOffset val="100"/>
        <c:noMultiLvlLbl val="0"/>
      </c:catAx>
      <c:valAx>
        <c:axId val="136837376"/>
        <c:scaling>
          <c:orientation val="minMax"/>
        </c:scaling>
        <c:delete val="0"/>
        <c:axPos val="r"/>
        <c:majorGridlines/>
        <c:numFmt formatCode="0.0" sourceLinked="1"/>
        <c:majorTickMark val="out"/>
        <c:minorTickMark val="none"/>
        <c:tickLblPos val="nextTo"/>
        <c:crossAx val="136835840"/>
        <c:crosses val="autoZero"/>
        <c:crossBetween val="between"/>
      </c:valAx>
      <c:spPr>
        <a:effectLst>
          <a:glow>
            <a:schemeClr val="accent1">
              <a:alpha val="40000"/>
            </a:schemeClr>
          </a:glow>
          <a:softEdge rad="0"/>
        </a:effectLst>
      </c:spPr>
    </c:plotArea>
    <c:legend>
      <c:legendPos val="l"/>
      <c:layout>
        <c:manualLayout>
          <c:xMode val="edge"/>
          <c:yMode val="edge"/>
          <c:x val="0.81593025871766045"/>
          <c:y val="7.1092098562306583E-2"/>
          <c:w val="8.5582749809703387E-2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E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'هانی گرمله'!$B$15</c:f>
              <c:strCache>
                <c:ptCount val="1"/>
                <c:pt idx="0">
                  <c:v>پیش آزمون</c:v>
                </c:pt>
              </c:strCache>
            </c:strRef>
          </c:tx>
          <c:invertIfNegative val="0"/>
          <c:cat>
            <c:strRef>
              <c:f>'هانی گرمله'!$A$16:$A$26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جمع</c:v>
                </c:pt>
              </c:strCache>
            </c:strRef>
          </c:cat>
          <c:val>
            <c:numRef>
              <c:f>'هانی گرمله'!$B$16:$B$26</c:f>
              <c:numCache>
                <c:formatCode>0.0</c:formatCode>
                <c:ptCount val="11"/>
                <c:pt idx="0">
                  <c:v>18.867924528301888</c:v>
                </c:pt>
                <c:pt idx="1">
                  <c:v>84.905660377358487</c:v>
                </c:pt>
                <c:pt idx="2">
                  <c:v>83.018867924528308</c:v>
                </c:pt>
                <c:pt idx="3">
                  <c:v>3.7735849056603774</c:v>
                </c:pt>
                <c:pt idx="4">
                  <c:v>71.698113207547166</c:v>
                </c:pt>
                <c:pt idx="5">
                  <c:v>47.169811320754718</c:v>
                </c:pt>
                <c:pt idx="6">
                  <c:v>75.471698113207552</c:v>
                </c:pt>
                <c:pt idx="7">
                  <c:v>69.811320754716988</c:v>
                </c:pt>
                <c:pt idx="8">
                  <c:v>7.5471698113207548</c:v>
                </c:pt>
                <c:pt idx="9">
                  <c:v>75.471698113207552</c:v>
                </c:pt>
                <c:pt idx="10">
                  <c:v>53.773584905660378</c:v>
                </c:pt>
              </c:numCache>
            </c:numRef>
          </c:val>
        </c:ser>
        <c:ser>
          <c:idx val="1"/>
          <c:order val="1"/>
          <c:tx>
            <c:strRef>
              <c:f>'هانی گرمله'!$C$15</c:f>
              <c:strCache>
                <c:ptCount val="1"/>
                <c:pt idx="0">
                  <c:v>پس آزمون</c:v>
                </c:pt>
              </c:strCache>
            </c:strRef>
          </c:tx>
          <c:invertIfNegative val="0"/>
          <c:cat>
            <c:strRef>
              <c:f>'هانی گرمله'!$A$16:$A$26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جمع</c:v>
                </c:pt>
              </c:strCache>
            </c:strRef>
          </c:cat>
          <c:val>
            <c:numRef>
              <c:f>'هانی گرمله'!$C$16:$C$26</c:f>
              <c:numCache>
                <c:formatCode>0.0</c:formatCode>
                <c:ptCount val="11"/>
                <c:pt idx="0">
                  <c:v>22.641509433962263</c:v>
                </c:pt>
                <c:pt idx="1">
                  <c:v>96.226415094339629</c:v>
                </c:pt>
                <c:pt idx="2">
                  <c:v>98.113207547169807</c:v>
                </c:pt>
                <c:pt idx="3">
                  <c:v>20.754716981132077</c:v>
                </c:pt>
                <c:pt idx="4">
                  <c:v>81.132075471698116</c:v>
                </c:pt>
                <c:pt idx="5">
                  <c:v>56.60377358490566</c:v>
                </c:pt>
                <c:pt idx="6">
                  <c:v>86.79245283018868</c:v>
                </c:pt>
                <c:pt idx="7">
                  <c:v>83.018867924528308</c:v>
                </c:pt>
                <c:pt idx="8">
                  <c:v>75.471698113207552</c:v>
                </c:pt>
                <c:pt idx="9">
                  <c:v>81.132075471698116</c:v>
                </c:pt>
                <c:pt idx="10">
                  <c:v>70.188679245283026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912256"/>
        <c:axId val="136942720"/>
        <c:axId val="0"/>
      </c:bar3DChart>
      <c:catAx>
        <c:axId val="136912256"/>
        <c:scaling>
          <c:orientation val="maxMin"/>
        </c:scaling>
        <c:delete val="0"/>
        <c:axPos val="b"/>
        <c:majorTickMark val="out"/>
        <c:minorTickMark val="none"/>
        <c:tickLblPos val="nextTo"/>
        <c:crossAx val="136942720"/>
        <c:crosses val="autoZero"/>
        <c:auto val="1"/>
        <c:lblAlgn val="ctr"/>
        <c:lblOffset val="100"/>
        <c:noMultiLvlLbl val="0"/>
      </c:catAx>
      <c:valAx>
        <c:axId val="136942720"/>
        <c:scaling>
          <c:orientation val="minMax"/>
        </c:scaling>
        <c:delete val="0"/>
        <c:axPos val="r"/>
        <c:majorGridlines/>
        <c:numFmt formatCode="0.0" sourceLinked="1"/>
        <c:majorTickMark val="out"/>
        <c:minorTickMark val="none"/>
        <c:tickLblPos val="nextTo"/>
        <c:crossAx val="136912256"/>
        <c:crosses val="autoZero"/>
        <c:crossBetween val="between"/>
      </c:valAx>
    </c:plotArea>
    <c:legend>
      <c:legendPos val="l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E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نودشه!$B$14</c:f>
              <c:strCache>
                <c:ptCount val="1"/>
                <c:pt idx="0">
                  <c:v>پیش آزمون</c:v>
                </c:pt>
              </c:strCache>
            </c:strRef>
          </c:tx>
          <c:invertIfNegative val="0"/>
          <c:cat>
            <c:strRef>
              <c:f>نودشه!$A$15:$A$25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جمع</c:v>
                </c:pt>
              </c:strCache>
            </c:strRef>
          </c:cat>
          <c:val>
            <c:numRef>
              <c:f>نودشه!$B$15:$B$25</c:f>
              <c:numCache>
                <c:formatCode>0.0</c:formatCode>
                <c:ptCount val="11"/>
                <c:pt idx="0">
                  <c:v>20</c:v>
                </c:pt>
                <c:pt idx="1">
                  <c:v>33.333333333333336</c:v>
                </c:pt>
                <c:pt idx="2">
                  <c:v>31.111111111111111</c:v>
                </c:pt>
                <c:pt idx="3">
                  <c:v>15.555555555555555</c:v>
                </c:pt>
                <c:pt idx="4">
                  <c:v>48.888888888888886</c:v>
                </c:pt>
                <c:pt idx="5">
                  <c:v>26.666666666666668</c:v>
                </c:pt>
                <c:pt idx="6">
                  <c:v>28.888888888888889</c:v>
                </c:pt>
                <c:pt idx="7">
                  <c:v>48.888888888888886</c:v>
                </c:pt>
                <c:pt idx="8">
                  <c:v>15.555555555555555</c:v>
                </c:pt>
                <c:pt idx="9">
                  <c:v>2.2222222222222223</c:v>
                </c:pt>
                <c:pt idx="10">
                  <c:v>27.111111111111107</c:v>
                </c:pt>
              </c:numCache>
            </c:numRef>
          </c:val>
        </c:ser>
        <c:ser>
          <c:idx val="1"/>
          <c:order val="1"/>
          <c:tx>
            <c:strRef>
              <c:f>نودشه!$C$14</c:f>
              <c:strCache>
                <c:ptCount val="1"/>
                <c:pt idx="0">
                  <c:v>پس آزمون</c:v>
                </c:pt>
              </c:strCache>
            </c:strRef>
          </c:tx>
          <c:invertIfNegative val="0"/>
          <c:cat>
            <c:strRef>
              <c:f>نودشه!$A$15:$A$25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جمع</c:v>
                </c:pt>
              </c:strCache>
            </c:strRef>
          </c:cat>
          <c:val>
            <c:numRef>
              <c:f>نودشه!$C$15:$C$25</c:f>
              <c:numCache>
                <c:formatCode>0.0</c:formatCode>
                <c:ptCount val="11"/>
                <c:pt idx="0">
                  <c:v>84.444444444444443</c:v>
                </c:pt>
                <c:pt idx="1">
                  <c:v>82.222222222222229</c:v>
                </c:pt>
                <c:pt idx="2">
                  <c:v>82.222222222222229</c:v>
                </c:pt>
                <c:pt idx="3">
                  <c:v>82.222222222222229</c:v>
                </c:pt>
                <c:pt idx="4">
                  <c:v>4.4444444444444446</c:v>
                </c:pt>
                <c:pt idx="5">
                  <c:v>88.888888888888886</c:v>
                </c:pt>
                <c:pt idx="6">
                  <c:v>84.444444444444443</c:v>
                </c:pt>
                <c:pt idx="7">
                  <c:v>4.4444444444444446</c:v>
                </c:pt>
                <c:pt idx="8">
                  <c:v>2.2222222222222223</c:v>
                </c:pt>
                <c:pt idx="9">
                  <c:v>80</c:v>
                </c:pt>
                <c:pt idx="10">
                  <c:v>59.555555555555557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005312"/>
        <c:axId val="137015296"/>
        <c:axId val="0"/>
      </c:bar3DChart>
      <c:catAx>
        <c:axId val="137005312"/>
        <c:scaling>
          <c:orientation val="maxMin"/>
        </c:scaling>
        <c:delete val="0"/>
        <c:axPos val="b"/>
        <c:majorTickMark val="out"/>
        <c:minorTickMark val="none"/>
        <c:tickLblPos val="nextTo"/>
        <c:crossAx val="137015296"/>
        <c:crosses val="autoZero"/>
        <c:auto val="1"/>
        <c:lblAlgn val="ctr"/>
        <c:lblOffset val="100"/>
        <c:noMultiLvlLbl val="0"/>
      </c:catAx>
      <c:valAx>
        <c:axId val="137015296"/>
        <c:scaling>
          <c:orientation val="minMax"/>
        </c:scaling>
        <c:delete val="0"/>
        <c:axPos val="r"/>
        <c:majorGridlines/>
        <c:numFmt formatCode="0.0" sourceLinked="1"/>
        <c:majorTickMark val="out"/>
        <c:minorTickMark val="none"/>
        <c:tickLblPos val="nextTo"/>
        <c:crossAx val="137005312"/>
        <c:crosses val="autoZero"/>
        <c:crossBetween val="between"/>
      </c:valAx>
    </c:plotArea>
    <c:legend>
      <c:legendPos val="l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E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نوسود!$B$15</c:f>
              <c:strCache>
                <c:ptCount val="1"/>
                <c:pt idx="0">
                  <c:v>پیش آزمون</c:v>
                </c:pt>
              </c:strCache>
            </c:strRef>
          </c:tx>
          <c:invertIfNegative val="0"/>
          <c:cat>
            <c:strRef>
              <c:f>نوسود!$A$16:$A$26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جمع</c:v>
                </c:pt>
              </c:strCache>
            </c:strRef>
          </c:cat>
          <c:val>
            <c:numRef>
              <c:f>نوسود!$B$16:$B$26</c:f>
              <c:numCache>
                <c:formatCode>0.0</c:formatCode>
                <c:ptCount val="11"/>
                <c:pt idx="0">
                  <c:v>5.0359712230215825</c:v>
                </c:pt>
                <c:pt idx="1">
                  <c:v>53.237410071942449</c:v>
                </c:pt>
                <c:pt idx="2">
                  <c:v>63.309352517985609</c:v>
                </c:pt>
                <c:pt idx="3">
                  <c:v>13.669064748201439</c:v>
                </c:pt>
                <c:pt idx="4">
                  <c:v>55.39568345323741</c:v>
                </c:pt>
                <c:pt idx="5">
                  <c:v>50.359712230215827</c:v>
                </c:pt>
                <c:pt idx="6">
                  <c:v>58.273381294964025</c:v>
                </c:pt>
                <c:pt idx="7">
                  <c:v>68.345323741007192</c:v>
                </c:pt>
                <c:pt idx="8">
                  <c:v>5.0359712230215825</c:v>
                </c:pt>
                <c:pt idx="9">
                  <c:v>58.273381294964025</c:v>
                </c:pt>
                <c:pt idx="10">
                  <c:v>43.093525179856115</c:v>
                </c:pt>
              </c:numCache>
            </c:numRef>
          </c:val>
        </c:ser>
        <c:ser>
          <c:idx val="1"/>
          <c:order val="1"/>
          <c:tx>
            <c:strRef>
              <c:f>نوسود!$C$15</c:f>
              <c:strCache>
                <c:ptCount val="1"/>
                <c:pt idx="0">
                  <c:v>پس آزمون</c:v>
                </c:pt>
              </c:strCache>
            </c:strRef>
          </c:tx>
          <c:invertIfNegative val="0"/>
          <c:cat>
            <c:strRef>
              <c:f>نوسود!$A$16:$A$26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جمع</c:v>
                </c:pt>
              </c:strCache>
            </c:strRef>
          </c:cat>
          <c:val>
            <c:numRef>
              <c:f>نوسود!$C$16:$C$26</c:f>
              <c:numCache>
                <c:formatCode>0.0</c:formatCode>
                <c:ptCount val="11"/>
                <c:pt idx="0">
                  <c:v>17.266187050359711</c:v>
                </c:pt>
                <c:pt idx="1">
                  <c:v>79.136690647482013</c:v>
                </c:pt>
                <c:pt idx="2">
                  <c:v>76.978417266187051</c:v>
                </c:pt>
                <c:pt idx="3">
                  <c:v>35.97122302158273</c:v>
                </c:pt>
                <c:pt idx="4">
                  <c:v>81.294964028776974</c:v>
                </c:pt>
                <c:pt idx="5">
                  <c:v>74.100719424460436</c:v>
                </c:pt>
                <c:pt idx="6">
                  <c:v>74.100719424460436</c:v>
                </c:pt>
                <c:pt idx="7">
                  <c:v>71.942446043165461</c:v>
                </c:pt>
                <c:pt idx="8">
                  <c:v>5.0359712230215825</c:v>
                </c:pt>
                <c:pt idx="9">
                  <c:v>84.892086330935257</c:v>
                </c:pt>
                <c:pt idx="10">
                  <c:v>60.07194244604316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442048"/>
        <c:axId val="137443584"/>
        <c:axId val="0"/>
      </c:bar3DChart>
      <c:catAx>
        <c:axId val="137442048"/>
        <c:scaling>
          <c:orientation val="maxMin"/>
        </c:scaling>
        <c:delete val="0"/>
        <c:axPos val="b"/>
        <c:majorTickMark val="out"/>
        <c:minorTickMark val="none"/>
        <c:tickLblPos val="nextTo"/>
        <c:crossAx val="137443584"/>
        <c:crosses val="autoZero"/>
        <c:auto val="1"/>
        <c:lblAlgn val="ctr"/>
        <c:lblOffset val="100"/>
        <c:noMultiLvlLbl val="0"/>
      </c:catAx>
      <c:valAx>
        <c:axId val="137443584"/>
        <c:scaling>
          <c:orientation val="minMax"/>
        </c:scaling>
        <c:delete val="0"/>
        <c:axPos val="r"/>
        <c:majorGridlines/>
        <c:numFmt formatCode="0.0" sourceLinked="1"/>
        <c:majorTickMark val="out"/>
        <c:minorTickMark val="none"/>
        <c:tickLblPos val="nextTo"/>
        <c:crossAx val="137442048"/>
        <c:crosses val="autoZero"/>
        <c:crossBetween val="between"/>
      </c:valAx>
    </c:plotArea>
    <c:legend>
      <c:legendPos val="l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E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شماره2!$B$15</c:f>
              <c:strCache>
                <c:ptCount val="1"/>
                <c:pt idx="0">
                  <c:v>پیش آزمون</c:v>
                </c:pt>
              </c:strCache>
            </c:strRef>
          </c:tx>
          <c:invertIfNegative val="0"/>
          <c:cat>
            <c:strRef>
              <c:f>شماره2!$A$16:$A$26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جمع</c:v>
                </c:pt>
              </c:strCache>
            </c:strRef>
          </c:cat>
          <c:val>
            <c:numRef>
              <c:f>شماره2!$B$16:$B$26</c:f>
              <c:numCache>
                <c:formatCode>0.0</c:formatCode>
                <c:ptCount val="11"/>
                <c:pt idx="0">
                  <c:v>23.293172690763051</c:v>
                </c:pt>
                <c:pt idx="1">
                  <c:v>62.650602409638552</c:v>
                </c:pt>
                <c:pt idx="2">
                  <c:v>64.257028112449802</c:v>
                </c:pt>
                <c:pt idx="3">
                  <c:v>26.907630522088354</c:v>
                </c:pt>
                <c:pt idx="4">
                  <c:v>65.060240963855421</c:v>
                </c:pt>
                <c:pt idx="5">
                  <c:v>51.807228915662648</c:v>
                </c:pt>
                <c:pt idx="6">
                  <c:v>61.445783132530117</c:v>
                </c:pt>
                <c:pt idx="7">
                  <c:v>55.823293172690761</c:v>
                </c:pt>
                <c:pt idx="8">
                  <c:v>28.514056224899598</c:v>
                </c:pt>
                <c:pt idx="9">
                  <c:v>57.028112449799195</c:v>
                </c:pt>
                <c:pt idx="10">
                  <c:v>49.678714859437747</c:v>
                </c:pt>
              </c:numCache>
            </c:numRef>
          </c:val>
        </c:ser>
        <c:ser>
          <c:idx val="1"/>
          <c:order val="1"/>
          <c:tx>
            <c:strRef>
              <c:f>شماره2!$C$15</c:f>
              <c:strCache>
                <c:ptCount val="1"/>
                <c:pt idx="0">
                  <c:v>پس آزمون</c:v>
                </c:pt>
              </c:strCache>
            </c:strRef>
          </c:tx>
          <c:invertIfNegative val="0"/>
          <c:cat>
            <c:strRef>
              <c:f>شماره2!$A$16:$A$26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جمع</c:v>
                </c:pt>
              </c:strCache>
            </c:strRef>
          </c:cat>
          <c:val>
            <c:numRef>
              <c:f>شماره2!$C$16:$C$26</c:f>
              <c:numCache>
                <c:formatCode>0.0</c:formatCode>
                <c:ptCount val="11"/>
                <c:pt idx="0">
                  <c:v>26.506024096385541</c:v>
                </c:pt>
                <c:pt idx="1">
                  <c:v>75.502008032128515</c:v>
                </c:pt>
                <c:pt idx="2">
                  <c:v>94.779116465863453</c:v>
                </c:pt>
                <c:pt idx="3">
                  <c:v>75.100401606425706</c:v>
                </c:pt>
                <c:pt idx="4">
                  <c:v>97.188755020080322</c:v>
                </c:pt>
                <c:pt idx="5">
                  <c:v>95.582329317269071</c:v>
                </c:pt>
                <c:pt idx="6">
                  <c:v>95.582329317269071</c:v>
                </c:pt>
                <c:pt idx="7">
                  <c:v>87.550200803212846</c:v>
                </c:pt>
                <c:pt idx="8">
                  <c:v>66.666666666666671</c:v>
                </c:pt>
                <c:pt idx="9">
                  <c:v>94.377510040160644</c:v>
                </c:pt>
                <c:pt idx="10">
                  <c:v>80.883534136546174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541120"/>
        <c:axId val="137542656"/>
        <c:axId val="0"/>
      </c:bar3DChart>
      <c:catAx>
        <c:axId val="137541120"/>
        <c:scaling>
          <c:orientation val="maxMin"/>
        </c:scaling>
        <c:delete val="0"/>
        <c:axPos val="b"/>
        <c:majorTickMark val="out"/>
        <c:minorTickMark val="none"/>
        <c:tickLblPos val="nextTo"/>
        <c:crossAx val="137542656"/>
        <c:crosses val="autoZero"/>
        <c:auto val="1"/>
        <c:lblAlgn val="ctr"/>
        <c:lblOffset val="100"/>
        <c:noMultiLvlLbl val="0"/>
      </c:catAx>
      <c:valAx>
        <c:axId val="137542656"/>
        <c:scaling>
          <c:orientation val="minMax"/>
        </c:scaling>
        <c:delete val="0"/>
        <c:axPos val="r"/>
        <c:majorGridlines/>
        <c:numFmt formatCode="0.0" sourceLinked="1"/>
        <c:majorTickMark val="out"/>
        <c:minorTickMark val="none"/>
        <c:tickLblPos val="nextTo"/>
        <c:crossAx val="137541120"/>
        <c:crosses val="autoZero"/>
        <c:crossBetween val="between"/>
      </c:valAx>
    </c:plotArea>
    <c:legend>
      <c:legendPos val="l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E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شماره1!$B$15</c:f>
              <c:strCache>
                <c:ptCount val="1"/>
                <c:pt idx="0">
                  <c:v>پیش آزمون</c:v>
                </c:pt>
              </c:strCache>
            </c:strRef>
          </c:tx>
          <c:invertIfNegative val="0"/>
          <c:cat>
            <c:strRef>
              <c:f>شماره1!$A$16:$A$26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جمع</c:v>
                </c:pt>
              </c:strCache>
            </c:strRef>
          </c:cat>
          <c:val>
            <c:numRef>
              <c:f>شماره1!$B$16:$B$26</c:f>
              <c:numCache>
                <c:formatCode>0.0</c:formatCode>
                <c:ptCount val="11"/>
                <c:pt idx="0">
                  <c:v>4.4609665427509295</c:v>
                </c:pt>
                <c:pt idx="1">
                  <c:v>91.078066914498137</c:v>
                </c:pt>
                <c:pt idx="2">
                  <c:v>93.680297397769522</c:v>
                </c:pt>
                <c:pt idx="3">
                  <c:v>7.4349442379182156</c:v>
                </c:pt>
                <c:pt idx="4">
                  <c:v>60.594795539033456</c:v>
                </c:pt>
                <c:pt idx="5">
                  <c:v>53.531598513011154</c:v>
                </c:pt>
                <c:pt idx="6">
                  <c:v>71.375464684014872</c:v>
                </c:pt>
                <c:pt idx="7">
                  <c:v>67.286245353159856</c:v>
                </c:pt>
                <c:pt idx="8">
                  <c:v>0.74349442379182151</c:v>
                </c:pt>
                <c:pt idx="9">
                  <c:v>49.070631970260223</c:v>
                </c:pt>
                <c:pt idx="10">
                  <c:v>49.925650557620827</c:v>
                </c:pt>
              </c:numCache>
            </c:numRef>
          </c:val>
        </c:ser>
        <c:ser>
          <c:idx val="1"/>
          <c:order val="1"/>
          <c:tx>
            <c:strRef>
              <c:f>شماره1!$C$15</c:f>
              <c:strCache>
                <c:ptCount val="1"/>
                <c:pt idx="0">
                  <c:v>پس آزمون</c:v>
                </c:pt>
              </c:strCache>
            </c:strRef>
          </c:tx>
          <c:invertIfNegative val="0"/>
          <c:cat>
            <c:strRef>
              <c:f>شماره1!$A$16:$A$26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جمع</c:v>
                </c:pt>
              </c:strCache>
            </c:strRef>
          </c:cat>
          <c:val>
            <c:numRef>
              <c:f>شماره1!$C$16:$C$26</c:f>
              <c:numCache>
                <c:formatCode>0.0</c:formatCode>
                <c:ptCount val="11"/>
                <c:pt idx="0">
                  <c:v>4.8327137546468402</c:v>
                </c:pt>
                <c:pt idx="1">
                  <c:v>96.6542750929368</c:v>
                </c:pt>
                <c:pt idx="2">
                  <c:v>96.282527881040892</c:v>
                </c:pt>
                <c:pt idx="3">
                  <c:v>8.1784386617100377</c:v>
                </c:pt>
                <c:pt idx="4">
                  <c:v>73.977695167286242</c:v>
                </c:pt>
                <c:pt idx="5">
                  <c:v>83.271375464684013</c:v>
                </c:pt>
                <c:pt idx="6">
                  <c:v>86.617100371747213</c:v>
                </c:pt>
                <c:pt idx="7">
                  <c:v>85.130111524163567</c:v>
                </c:pt>
                <c:pt idx="8">
                  <c:v>4.0892193308550189</c:v>
                </c:pt>
                <c:pt idx="9">
                  <c:v>85.873605947955397</c:v>
                </c:pt>
                <c:pt idx="10">
                  <c:v>62.490706319702596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558272"/>
        <c:axId val="137109504"/>
        <c:axId val="0"/>
      </c:bar3DChart>
      <c:catAx>
        <c:axId val="137558272"/>
        <c:scaling>
          <c:orientation val="maxMin"/>
        </c:scaling>
        <c:delete val="0"/>
        <c:axPos val="b"/>
        <c:majorTickMark val="out"/>
        <c:minorTickMark val="none"/>
        <c:tickLblPos val="nextTo"/>
        <c:crossAx val="137109504"/>
        <c:crosses val="autoZero"/>
        <c:auto val="1"/>
        <c:lblAlgn val="ctr"/>
        <c:lblOffset val="100"/>
        <c:noMultiLvlLbl val="0"/>
      </c:catAx>
      <c:valAx>
        <c:axId val="137109504"/>
        <c:scaling>
          <c:orientation val="minMax"/>
        </c:scaling>
        <c:delete val="0"/>
        <c:axPos val="r"/>
        <c:majorGridlines/>
        <c:numFmt formatCode="0.0" sourceLinked="1"/>
        <c:majorTickMark val="out"/>
        <c:minorTickMark val="none"/>
        <c:tickLblPos val="nextTo"/>
        <c:crossAx val="137558272"/>
        <c:crosses val="autoZero"/>
        <c:crossBetween val="between"/>
      </c:valAx>
    </c:plotArea>
    <c:legend>
      <c:legendPos val="l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E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باینگان!$B$15</c:f>
              <c:strCache>
                <c:ptCount val="1"/>
                <c:pt idx="0">
                  <c:v>پیش آزمون</c:v>
                </c:pt>
              </c:strCache>
            </c:strRef>
          </c:tx>
          <c:invertIfNegative val="0"/>
          <c:cat>
            <c:strRef>
              <c:f>باینگان!$A$16:$A$26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جمع</c:v>
                </c:pt>
              </c:strCache>
            </c:strRef>
          </c:cat>
          <c:val>
            <c:numRef>
              <c:f>باینگان!$B$16:$B$26</c:f>
              <c:numCache>
                <c:formatCode>0.0</c:formatCode>
                <c:ptCount val="11"/>
                <c:pt idx="0">
                  <c:v>7.1428571428571432</c:v>
                </c:pt>
                <c:pt idx="1">
                  <c:v>64.285714285714292</c:v>
                </c:pt>
                <c:pt idx="2">
                  <c:v>67.857142857142861</c:v>
                </c:pt>
                <c:pt idx="3">
                  <c:v>8.9285714285714288</c:v>
                </c:pt>
                <c:pt idx="4">
                  <c:v>54.464285714285715</c:v>
                </c:pt>
                <c:pt idx="5">
                  <c:v>64.285714285714292</c:v>
                </c:pt>
                <c:pt idx="6">
                  <c:v>78.571428571428569</c:v>
                </c:pt>
                <c:pt idx="7">
                  <c:v>54.464285714285715</c:v>
                </c:pt>
                <c:pt idx="8">
                  <c:v>12.5</c:v>
                </c:pt>
                <c:pt idx="9">
                  <c:v>59.821428571428569</c:v>
                </c:pt>
                <c:pt idx="10">
                  <c:v>47.232142857142854</c:v>
                </c:pt>
              </c:numCache>
            </c:numRef>
          </c:val>
        </c:ser>
        <c:ser>
          <c:idx val="1"/>
          <c:order val="1"/>
          <c:tx>
            <c:strRef>
              <c:f>باینگان!$C$15</c:f>
              <c:strCache>
                <c:ptCount val="1"/>
                <c:pt idx="0">
                  <c:v>پس آزمون</c:v>
                </c:pt>
              </c:strCache>
            </c:strRef>
          </c:tx>
          <c:invertIfNegative val="0"/>
          <c:cat>
            <c:strRef>
              <c:f>باینگان!$A$16:$A$26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جمع</c:v>
                </c:pt>
              </c:strCache>
            </c:strRef>
          </c:cat>
          <c:val>
            <c:numRef>
              <c:f>باینگان!$C$16:$C$26</c:f>
              <c:numCache>
                <c:formatCode>0.0</c:formatCode>
                <c:ptCount val="11"/>
                <c:pt idx="0">
                  <c:v>21.428571428571427</c:v>
                </c:pt>
                <c:pt idx="1">
                  <c:v>89.285714285714292</c:v>
                </c:pt>
                <c:pt idx="2">
                  <c:v>91.964285714285708</c:v>
                </c:pt>
                <c:pt idx="3">
                  <c:v>5.3571428571428568</c:v>
                </c:pt>
                <c:pt idx="4">
                  <c:v>87.5</c:v>
                </c:pt>
                <c:pt idx="5">
                  <c:v>86.607142857142861</c:v>
                </c:pt>
                <c:pt idx="6">
                  <c:v>94.642857142857139</c:v>
                </c:pt>
                <c:pt idx="7">
                  <c:v>83.928571428571431</c:v>
                </c:pt>
                <c:pt idx="8">
                  <c:v>4.4642857142857144</c:v>
                </c:pt>
                <c:pt idx="9">
                  <c:v>78.571428571428569</c:v>
                </c:pt>
                <c:pt idx="10">
                  <c:v>64.375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188480"/>
        <c:axId val="137190016"/>
        <c:axId val="0"/>
      </c:bar3DChart>
      <c:catAx>
        <c:axId val="137188480"/>
        <c:scaling>
          <c:orientation val="maxMin"/>
        </c:scaling>
        <c:delete val="0"/>
        <c:axPos val="b"/>
        <c:majorTickMark val="out"/>
        <c:minorTickMark val="none"/>
        <c:tickLblPos val="nextTo"/>
        <c:crossAx val="137190016"/>
        <c:crosses val="autoZero"/>
        <c:auto val="1"/>
        <c:lblAlgn val="ctr"/>
        <c:lblOffset val="100"/>
        <c:noMultiLvlLbl val="0"/>
      </c:catAx>
      <c:valAx>
        <c:axId val="137190016"/>
        <c:scaling>
          <c:orientation val="minMax"/>
        </c:scaling>
        <c:delete val="0"/>
        <c:axPos val="r"/>
        <c:majorGridlines/>
        <c:numFmt formatCode="0.0" sourceLinked="1"/>
        <c:majorTickMark val="out"/>
        <c:minorTickMark val="none"/>
        <c:tickLblPos val="nextTo"/>
        <c:crossAx val="137188480"/>
        <c:crosses val="autoZero"/>
        <c:crossBetween val="between"/>
      </c:valAx>
    </c:plotArea>
    <c:legend>
      <c:legendPos val="l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E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021353372751939E-3"/>
          <c:y val="0.12604875221940415"/>
          <c:w val="0.95103935066069878"/>
          <c:h val="0.772424757253670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دوریسان!$B$15</c:f>
              <c:strCache>
                <c:ptCount val="1"/>
                <c:pt idx="0">
                  <c:v>پیش آزمون</c:v>
                </c:pt>
              </c:strCache>
            </c:strRef>
          </c:tx>
          <c:invertIfNegative val="0"/>
          <c:cat>
            <c:strRef>
              <c:f>دوریسان!$A$16:$A$26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جمع</c:v>
                </c:pt>
              </c:strCache>
            </c:strRef>
          </c:cat>
          <c:val>
            <c:numRef>
              <c:f>دوریسان!$B$16:$B$26</c:f>
              <c:numCache>
                <c:formatCode>0.0</c:formatCode>
                <c:ptCount val="11"/>
                <c:pt idx="0">
                  <c:v>7.4074074074074074</c:v>
                </c:pt>
                <c:pt idx="1">
                  <c:v>66.296296296296291</c:v>
                </c:pt>
                <c:pt idx="2">
                  <c:v>65.555555555555557</c:v>
                </c:pt>
                <c:pt idx="3">
                  <c:v>17.037037037037038</c:v>
                </c:pt>
                <c:pt idx="4">
                  <c:v>67.407407407407405</c:v>
                </c:pt>
                <c:pt idx="5">
                  <c:v>41.481481481481481</c:v>
                </c:pt>
                <c:pt idx="6">
                  <c:v>65.18518518518519</c:v>
                </c:pt>
                <c:pt idx="7">
                  <c:v>54.444444444444443</c:v>
                </c:pt>
                <c:pt idx="8">
                  <c:v>15.925925925925926</c:v>
                </c:pt>
                <c:pt idx="9">
                  <c:v>57.777777777777779</c:v>
                </c:pt>
                <c:pt idx="10">
                  <c:v>45.851851851851848</c:v>
                </c:pt>
              </c:numCache>
            </c:numRef>
          </c:val>
        </c:ser>
        <c:ser>
          <c:idx val="1"/>
          <c:order val="1"/>
          <c:tx>
            <c:strRef>
              <c:f>دوریسان!$C$15</c:f>
              <c:strCache>
                <c:ptCount val="1"/>
                <c:pt idx="0">
                  <c:v>پس آزمون</c:v>
                </c:pt>
              </c:strCache>
            </c:strRef>
          </c:tx>
          <c:invertIfNegative val="0"/>
          <c:cat>
            <c:strRef>
              <c:f>دوریسان!$A$16:$A$26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جمع</c:v>
                </c:pt>
              </c:strCache>
            </c:strRef>
          </c:cat>
          <c:val>
            <c:numRef>
              <c:f>دوریسان!$C$16:$C$26</c:f>
              <c:numCache>
                <c:formatCode>0.0</c:formatCode>
                <c:ptCount val="11"/>
                <c:pt idx="0">
                  <c:v>18.518518518518519</c:v>
                </c:pt>
                <c:pt idx="1">
                  <c:v>87.777777777777771</c:v>
                </c:pt>
                <c:pt idx="2">
                  <c:v>89.629629629629633</c:v>
                </c:pt>
                <c:pt idx="3">
                  <c:v>69.259259259259252</c:v>
                </c:pt>
                <c:pt idx="4">
                  <c:v>90</c:v>
                </c:pt>
                <c:pt idx="5">
                  <c:v>76.296296296296291</c:v>
                </c:pt>
                <c:pt idx="6">
                  <c:v>90.370370370370367</c:v>
                </c:pt>
                <c:pt idx="7">
                  <c:v>82.592592592592595</c:v>
                </c:pt>
                <c:pt idx="8">
                  <c:v>8.1481481481481488</c:v>
                </c:pt>
                <c:pt idx="9">
                  <c:v>87.037037037037038</c:v>
                </c:pt>
                <c:pt idx="10">
                  <c:v>69.962962962962962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232384"/>
        <c:axId val="137233920"/>
        <c:axId val="0"/>
      </c:bar3DChart>
      <c:catAx>
        <c:axId val="137232384"/>
        <c:scaling>
          <c:orientation val="maxMin"/>
        </c:scaling>
        <c:delete val="0"/>
        <c:axPos val="b"/>
        <c:majorTickMark val="out"/>
        <c:minorTickMark val="none"/>
        <c:tickLblPos val="nextTo"/>
        <c:crossAx val="137233920"/>
        <c:crosses val="autoZero"/>
        <c:auto val="1"/>
        <c:lblAlgn val="ctr"/>
        <c:lblOffset val="100"/>
        <c:noMultiLvlLbl val="0"/>
      </c:catAx>
      <c:valAx>
        <c:axId val="137233920"/>
        <c:scaling>
          <c:orientation val="minMax"/>
        </c:scaling>
        <c:delete val="0"/>
        <c:axPos val="r"/>
        <c:majorGridlines/>
        <c:numFmt formatCode="0.0" sourceLinked="1"/>
        <c:majorTickMark val="out"/>
        <c:minorTickMark val="none"/>
        <c:tickLblPos val="nextTo"/>
        <c:crossAx val="137232384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9.8643649815043158E-3"/>
          <c:y val="1.1835758350129118E-3"/>
          <c:w val="0.29484496312190323"/>
          <c:h val="8.983114020251943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257176</xdr:colOff>
      <xdr:row>13</xdr:row>
      <xdr:rowOff>152400</xdr:rowOff>
    </xdr:from>
    <xdr:to>
      <xdr:col>16</xdr:col>
      <xdr:colOff>571500</xdr:colOff>
      <xdr:row>30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420873</xdr:colOff>
      <xdr:row>13</xdr:row>
      <xdr:rowOff>89297</xdr:rowOff>
    </xdr:from>
    <xdr:to>
      <xdr:col>13</xdr:col>
      <xdr:colOff>654844</xdr:colOff>
      <xdr:row>27</xdr:row>
      <xdr:rowOff>138906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733425</xdr:colOff>
      <xdr:row>20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16</xdr:col>
      <xdr:colOff>825500</xdr:colOff>
      <xdr:row>33</xdr:row>
      <xdr:rowOff>241478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13</xdr:row>
      <xdr:rowOff>152402</xdr:rowOff>
    </xdr:from>
    <xdr:to>
      <xdr:col>12</xdr:col>
      <xdr:colOff>542925</xdr:colOff>
      <xdr:row>23</xdr:row>
      <xdr:rowOff>257175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12</xdr:row>
      <xdr:rowOff>152400</xdr:rowOff>
    </xdr:from>
    <xdr:to>
      <xdr:col>13</xdr:col>
      <xdr:colOff>19050</xdr:colOff>
      <xdr:row>30</xdr:row>
      <xdr:rowOff>111124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13</xdr:row>
      <xdr:rowOff>19051</xdr:rowOff>
    </xdr:from>
    <xdr:to>
      <xdr:col>13</xdr:col>
      <xdr:colOff>190500</xdr:colOff>
      <xdr:row>23</xdr:row>
      <xdr:rowOff>247651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504824</xdr:colOff>
      <xdr:row>13</xdr:row>
      <xdr:rowOff>123825</xdr:rowOff>
    </xdr:from>
    <xdr:to>
      <xdr:col>14</xdr:col>
      <xdr:colOff>561974</xdr:colOff>
      <xdr:row>30</xdr:row>
      <xdr:rowOff>111125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13</xdr:row>
      <xdr:rowOff>38101</xdr:rowOff>
    </xdr:from>
    <xdr:to>
      <xdr:col>13</xdr:col>
      <xdr:colOff>533400</xdr:colOff>
      <xdr:row>27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13</xdr:row>
      <xdr:rowOff>76200</xdr:rowOff>
    </xdr:from>
    <xdr:to>
      <xdr:col>13</xdr:col>
      <xdr:colOff>66675</xdr:colOff>
      <xdr:row>25</xdr:row>
      <xdr:rowOff>31750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133351</xdr:colOff>
      <xdr:row>12</xdr:row>
      <xdr:rowOff>133350</xdr:rowOff>
    </xdr:from>
    <xdr:to>
      <xdr:col>13</xdr:col>
      <xdr:colOff>438150</xdr:colOff>
      <xdr:row>24</xdr:row>
      <xdr:rowOff>219075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13</xdr:row>
      <xdr:rowOff>9525</xdr:rowOff>
    </xdr:from>
    <xdr:to>
      <xdr:col>14</xdr:col>
      <xdr:colOff>38100</xdr:colOff>
      <xdr:row>26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0"/>
  <sheetViews>
    <sheetView rightToLeft="1" view="pageBreakPreview" topLeftCell="C4" zoomScale="60" zoomScaleNormal="100" workbookViewId="0">
      <selection activeCell="D30" sqref="D30"/>
    </sheetView>
  </sheetViews>
  <sheetFormatPr defaultRowHeight="22.5"/>
  <cols>
    <col min="1" max="1" width="2.69921875" customWidth="1"/>
    <col min="3" max="4" width="7.19921875" customWidth="1"/>
    <col min="5" max="5" width="7.8984375" customWidth="1"/>
    <col min="6" max="6" width="8" customWidth="1"/>
    <col min="7" max="7" width="9.09765625" customWidth="1"/>
    <col min="8" max="8" width="8.8984375" customWidth="1"/>
    <col min="9" max="9" width="8.19921875" customWidth="1"/>
    <col min="10" max="10" width="7.69921875" customWidth="1"/>
    <col min="11" max="11" width="6.3984375" customWidth="1"/>
    <col min="12" max="12" width="6.8984375" customWidth="1"/>
    <col min="13" max="13" width="7.5" customWidth="1"/>
    <col min="14" max="14" width="8.09765625" customWidth="1"/>
    <col min="15" max="15" width="7.69921875" customWidth="1"/>
  </cols>
  <sheetData>
    <row r="1" spans="2:15" ht="25.5">
      <c r="B1" s="115" t="s">
        <v>22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2:15" ht="18" customHeight="1">
      <c r="B2" s="117" t="s">
        <v>6</v>
      </c>
      <c r="C2" s="119" t="s">
        <v>4</v>
      </c>
      <c r="D2" s="119"/>
      <c r="E2" s="119"/>
      <c r="F2" s="119"/>
      <c r="G2" s="119" t="s">
        <v>5</v>
      </c>
      <c r="H2" s="119"/>
      <c r="I2" s="119"/>
      <c r="J2" s="119"/>
      <c r="K2" s="17"/>
    </row>
    <row r="3" spans="2:15">
      <c r="B3" s="118"/>
      <c r="C3" s="19" t="s">
        <v>0</v>
      </c>
      <c r="D3" s="19" t="s">
        <v>1</v>
      </c>
      <c r="E3" s="19" t="s">
        <v>2</v>
      </c>
      <c r="F3" s="19" t="s">
        <v>3</v>
      </c>
      <c r="G3" s="19" t="s">
        <v>0</v>
      </c>
      <c r="H3" s="19" t="s">
        <v>1</v>
      </c>
      <c r="I3" s="19" t="s">
        <v>2</v>
      </c>
      <c r="J3" s="19" t="s">
        <v>3</v>
      </c>
      <c r="K3" s="23"/>
      <c r="L3" s="57" t="s">
        <v>9</v>
      </c>
      <c r="M3" s="57" t="s">
        <v>10</v>
      </c>
      <c r="N3" s="57" t="s">
        <v>11</v>
      </c>
      <c r="O3" s="57" t="s">
        <v>12</v>
      </c>
    </row>
    <row r="4" spans="2:15" s="33" customFormat="1" ht="22.5" customHeight="1">
      <c r="B4" s="62">
        <v>1</v>
      </c>
      <c r="C4" s="62">
        <f>SUM(شمشیر!B3+دوریسان!B3+باینگان!B3+شماره1!B3+شماره2!B3+نوسود!B3+'هانی گرمله'!B3+نودشه!B3)</f>
        <v>219</v>
      </c>
      <c r="D4" s="93">
        <f>SUM(شمشیر!C3+دوریسان!C3+باینگان!C3+شماره1!C3+شماره2!C3+نوسود!C3+'هانی گرمله'!C3+نودشه!C3)</f>
        <v>130</v>
      </c>
      <c r="E4" s="62">
        <f>SUM(شمشیر!D3+دوریسان!D3+باینگان!D3+شماره1!D3+شماره2!D3+نوسود!D3+'هانی گرمله'!D3+نودشه!D3)</f>
        <v>184</v>
      </c>
      <c r="F4" s="62">
        <f>SUM(شمشیر!E3+دوریسان!E3+باینگان!E3+شماره1!E3+شماره2!E3+نوسود!E3+'هانی گرمله'!E3+نودشه!E3)</f>
        <v>711</v>
      </c>
      <c r="G4" s="62">
        <f>SUM(شمشیر!F3+دوریسان!F3+باینگان!F3+شماره1!F3+شماره2!F3+نوسود!F3+'هانی گرمله'!F3+نودشه!F3)</f>
        <v>24</v>
      </c>
      <c r="H4" s="93">
        <f>SUM(شمشیر!G3+دوریسان!G3+باینگان!G3+شماره1!G3+شماره2!G3+نوسود!G3+'هانی گرمله'!G3+نودشه!G3)</f>
        <v>245</v>
      </c>
      <c r="I4" s="62">
        <f>SUM(شمشیر!H3+دوریسان!H3+باینگان!H3+شماره1!H3+شماره2!H3+نوسود!H3+'هانی گرمله'!H3+نودشه!H3)</f>
        <v>68</v>
      </c>
      <c r="J4" s="62">
        <f>SUM(شمشیر!I3+دوریسان!I3+باینگان!I3+شماره1!I3+شماره2!I3+نوسود!I3+'هانی گرمله'!I3+نودشه!I3)</f>
        <v>907</v>
      </c>
      <c r="K4" s="58">
        <v>1</v>
      </c>
      <c r="L4" s="59">
        <f>SUM(D4)</f>
        <v>130</v>
      </c>
      <c r="M4" s="59">
        <f>SUM(H4)</f>
        <v>245</v>
      </c>
      <c r="N4" s="59">
        <f>SUM(C4,E4,F4)</f>
        <v>1114</v>
      </c>
      <c r="O4" s="59">
        <f>SUM(G4,I4,J4)</f>
        <v>999</v>
      </c>
    </row>
    <row r="5" spans="2:15" s="33" customFormat="1" ht="21" customHeight="1">
      <c r="B5" s="62">
        <v>2</v>
      </c>
      <c r="C5" s="62">
        <f>SUM(شمشیر!B4+دوریسان!B4+باینگان!B4+شماره1!B4+شماره2!B4+نوسود!B4+'هانی گرمله'!B4+نودشه!B4)</f>
        <v>98</v>
      </c>
      <c r="D5" s="62">
        <f>SUM(شمشیر!C4+دوریسان!C4+باینگان!C4+شماره1!C4+شماره2!C4+نوسود!C4+'هانی گرمله'!C4+نودشه!C4)</f>
        <v>178</v>
      </c>
      <c r="E5" s="62">
        <f>SUM(شمشیر!D4+دوریسان!D4+باینگان!D4+شماره1!D4+شماره2!D4+نوسود!D4+'هانی گرمله'!D4+نودشه!D4)</f>
        <v>120</v>
      </c>
      <c r="F5" s="93">
        <f>SUM(شمشیر!E4+دوریسان!E4+باینگان!E4+شماره1!E4+شماره2!E4+نوسود!E4+'هانی گرمله'!E4+نودشه!E4)</f>
        <v>848</v>
      </c>
      <c r="G5" s="62">
        <f>SUM(شمشیر!F4+دوریسان!F4+باینگان!F4+شماره1!F4+شماره2!F4+نوسود!F4+'هانی گرمله'!F4+نودشه!F4)</f>
        <v>36</v>
      </c>
      <c r="H5" s="62">
        <f>SUM(شمشیر!G4+دوریسان!G4+باینگان!G4+شماره1!G4+شماره2!G4+نوسود!G4+'هانی گرمله'!G4+نودشه!G4)</f>
        <v>94</v>
      </c>
      <c r="I5" s="62">
        <f>SUM(شمشیر!H4+دوریسان!H4+باینگان!H4+شماره1!H4+شماره2!H4+نوسود!H4+'هانی گرمله'!H4+نودشه!H4)</f>
        <v>36</v>
      </c>
      <c r="J5" s="93">
        <f>SUM(شمشیر!I4+دوریسان!I4+باینگان!I4+شماره1!I4+شماره2!I4+نوسود!I4+'هانی گرمله'!I4+نودشه!I4)</f>
        <v>1078</v>
      </c>
      <c r="K5" s="58">
        <v>2</v>
      </c>
      <c r="L5" s="59">
        <f>SUM(F5)</f>
        <v>848</v>
      </c>
      <c r="M5" s="59">
        <f>SUM(J5)</f>
        <v>1078</v>
      </c>
      <c r="N5" s="59">
        <f>SUM(C5:E5)</f>
        <v>396</v>
      </c>
      <c r="O5" s="59">
        <f>SUM(G5:I5)</f>
        <v>166</v>
      </c>
    </row>
    <row r="6" spans="2:15" s="33" customFormat="1" ht="21" customHeight="1">
      <c r="B6" s="62">
        <v>3</v>
      </c>
      <c r="C6" s="62">
        <f>SUM(شمشیر!B5+دوریسان!B5+باینگان!B5+شماره1!B5+شماره2!B5+نوسود!B5+'هانی گرمله'!B5+نودشه!B5)</f>
        <v>90</v>
      </c>
      <c r="D6" s="62">
        <f>SUM(شمشیر!C5+دوریسان!C5+باینگان!C5+شماره1!C5+شماره2!C5+نوسود!C5+'هانی گرمله'!C5+نودشه!C5)</f>
        <v>132</v>
      </c>
      <c r="E6" s="62">
        <f>SUM(شمشیر!D5+دوریسان!D5+باینگان!D5+شماره1!D5+شماره2!D5+نوسود!D5+'هانی گرمله'!D5+نودشه!D5)</f>
        <v>148</v>
      </c>
      <c r="F6" s="93">
        <f>SUM(شمشیر!E5+دوریسان!E5+باینگان!E5+شماره1!E5+شماره2!E5+نوسود!E5+'هانی گرمله'!E5+نودشه!E5)</f>
        <v>874</v>
      </c>
      <c r="G6" s="62">
        <f>SUM(شمشیر!F5+دوریسان!F5+باینگان!F5+شماره1!F5+شماره2!F5+نوسود!F5+'هانی گرمله'!F5+نودشه!F5)</f>
        <v>20</v>
      </c>
      <c r="H6" s="62">
        <f>SUM(شمشیر!G5+دوریسان!G5+باینگان!G5+شماره1!G5+شماره2!G5+نوسود!G5+'هانی گرمله'!G5+نودشه!G5)</f>
        <v>38</v>
      </c>
      <c r="I6" s="62">
        <f>SUM(شمشیر!H5+دوریسان!H5+باینگان!H5+شماره1!H5+شماره2!H5+نوسود!H5+'هانی گرمله'!H5+نودشه!H5)</f>
        <v>52</v>
      </c>
      <c r="J6" s="93">
        <f>SUM(شمشیر!I5+دوریسان!I5+باینگان!I5+شماره1!I5+شماره2!I5+نوسود!I5+'هانی گرمله'!I5+نودشه!I5)</f>
        <v>1134</v>
      </c>
      <c r="K6" s="58">
        <v>3</v>
      </c>
      <c r="L6" s="59">
        <f>SUM(F6)</f>
        <v>874</v>
      </c>
      <c r="M6" s="59">
        <f>SUM(J6)</f>
        <v>1134</v>
      </c>
      <c r="N6" s="59">
        <f>SUM(C6:E6)</f>
        <v>370</v>
      </c>
      <c r="O6" s="59">
        <f>SUM(G6:I6)</f>
        <v>110</v>
      </c>
    </row>
    <row r="7" spans="2:15" s="33" customFormat="1" ht="16.5" customHeight="1">
      <c r="B7" s="62">
        <v>4</v>
      </c>
      <c r="C7" s="93">
        <f>SUM(شمشیر!B6+دوریسان!B6+باینگان!B6+شماره1!B6+شماره2!B6+نوسود!B6+'هانی گرمله'!B6+نودشه!B6)</f>
        <v>199</v>
      </c>
      <c r="D7" s="62">
        <f>SUM(شمشیر!C6+دوریسان!C6+باینگان!C6+شماره1!C6+شماره2!C6+نوسود!C6+'هانی گرمله'!C6+نودشه!C6)</f>
        <v>290</v>
      </c>
      <c r="E7" s="62">
        <f>SUM(شمشیر!D6+دوریسان!D6+باینگان!D6+شماره1!D6+شماره2!D6+نوسود!D6+'هانی گرمله'!D6+نودشه!D6)</f>
        <v>193</v>
      </c>
      <c r="F7" s="62">
        <f>SUM(شمشیر!E6+دوریسان!E6+باینگان!E6+شماره1!E6+شماره2!E6+نوسود!E6+'هانی گرمله'!E6+نودشه!E6)</f>
        <v>562</v>
      </c>
      <c r="G7" s="93">
        <f>SUM(شمشیر!F6+دوریسان!F6+باینگان!F6+شماره1!F6+شماره2!F6+نوسود!F6+'هانی گرمله'!F6+نودشه!F6)</f>
        <v>510</v>
      </c>
      <c r="H7" s="62">
        <f>SUM(شمشیر!G6+دوریسان!G6+باینگان!G6+شماره1!G6+شماره2!G6+نوسود!G6+'هانی گرمله'!G6+نودشه!G6)</f>
        <v>56</v>
      </c>
      <c r="I7" s="62">
        <f>SUM(شمشیر!H6+دوریسان!H6+باینگان!H6+شماره1!H6+شماره2!H6+نوسود!H6+'هانی گرمله'!H6+نودشه!H6)</f>
        <v>80</v>
      </c>
      <c r="J7" s="62">
        <f>SUM(شمشیر!I6+دوریسان!I6+باینگان!I6+شماره1!I6+شماره2!I6+نوسود!I6+'هانی گرمله'!I6+نودشه!I6)</f>
        <v>598</v>
      </c>
      <c r="K7" s="58">
        <v>4</v>
      </c>
      <c r="L7" s="59">
        <f>SUM(C7)</f>
        <v>199</v>
      </c>
      <c r="M7" s="59">
        <f>SUM(G7)</f>
        <v>510</v>
      </c>
      <c r="N7" s="59">
        <f>SUM(D7:F7)</f>
        <v>1045</v>
      </c>
      <c r="O7" s="59">
        <f>SUM(H7:J7)</f>
        <v>734</v>
      </c>
    </row>
    <row r="8" spans="2:15" s="33" customFormat="1" ht="16.5" customHeight="1">
      <c r="B8" s="62">
        <v>5</v>
      </c>
      <c r="C8" s="62">
        <f>SUM(شمشیر!B7+دوریسان!B7+باینگان!B7+شماره1!B7+شماره2!B7+نوسود!B7+'هانی گرمله'!B7+نودشه!B7)</f>
        <v>205</v>
      </c>
      <c r="D8" s="62">
        <f>SUM(شمشیر!C7+دوریسان!C7+باینگان!C7+شماره1!C7+شماره2!C7+نوسود!C7+'هانی گرمله'!C7+نودشه!C7)</f>
        <v>140</v>
      </c>
      <c r="E8" s="62">
        <f>SUM(شمشیر!D7+دوریسان!D7+باینگان!D7+شماره1!D7+شماره2!D7+نوسود!D7+'هانی گرمله'!D7+نودشه!D7)</f>
        <v>133</v>
      </c>
      <c r="F8" s="93">
        <f>SUM(شمشیر!E7+دوریسان!E7+باینگان!E7+شماره1!E7+شماره2!E7+نوسود!E7+'هانی گرمله'!E7+نودشه!E7)</f>
        <v>765</v>
      </c>
      <c r="G8" s="62">
        <f>SUM(شمشیر!F7+دوریسان!F7+باینگان!F7+شماره1!F7+شماره2!F7+نوسود!F7+'هانی گرمله'!F7+نودشه!F7)</f>
        <v>103</v>
      </c>
      <c r="H8" s="62">
        <f>SUM(شمشیر!G7+دوریسان!G7+باینگان!G7+شماره1!G7+شماره2!G7+نوسود!G7+'هانی گرمله'!G7+نودشه!G7)</f>
        <v>59</v>
      </c>
      <c r="I8" s="62">
        <f>SUM(شمشیر!H7+دوریسان!H7+باینگان!H7+شماره1!H7+شماره2!H7+نوسود!H7+'هانی گرمله'!H7+نودشه!H7)</f>
        <v>43</v>
      </c>
      <c r="J8" s="93">
        <f>SUM(شمشیر!I7+دوریسان!I7+باینگان!I7+شماره1!I7+شماره2!I7+نوسود!I7+'هانی گرمله'!I7+نودشه!I7)</f>
        <v>1039</v>
      </c>
      <c r="K8" s="58">
        <v>5</v>
      </c>
      <c r="L8" s="59">
        <f>SUM(F8)</f>
        <v>765</v>
      </c>
      <c r="M8" s="59">
        <f>SUM(J8)</f>
        <v>1039</v>
      </c>
      <c r="N8" s="59">
        <f>SUM(C8:E8)</f>
        <v>478</v>
      </c>
      <c r="O8" s="59">
        <f>SUM(G8:I8)</f>
        <v>205</v>
      </c>
    </row>
    <row r="9" spans="2:15" s="33" customFormat="1" ht="18.75" customHeight="1">
      <c r="B9" s="65">
        <v>6</v>
      </c>
      <c r="C9" s="62">
        <f>SUM(شمشیر!B8+دوریسان!B8+باینگان!B8+شماره1!B8+شماره2!B8+نوسود!B8+'هانی گرمله'!B8+نودشه!B8)</f>
        <v>130</v>
      </c>
      <c r="D9" s="62">
        <f>SUM(شمشیر!C8+دوریسان!C8+باینگان!C8+شماره1!C8+شماره2!C8+نوسود!C8+'هانی گرمله'!C8+نودشه!C8)</f>
        <v>295</v>
      </c>
      <c r="E9" s="62">
        <f>SUM(شمشیر!D8+دوریسان!D8+باینگان!D8+شماره1!D8+شماره2!D8+نوسود!D8+'هانی گرمله'!D8+نودشه!D8)</f>
        <v>208</v>
      </c>
      <c r="F9" s="93">
        <f>SUM(شمشیر!E8+دوریسان!E8+باینگان!E8+شماره1!E8+شماره2!E8+نوسود!E8+'هانی گرمله'!E8+نودشه!E8)</f>
        <v>611</v>
      </c>
      <c r="G9" s="62">
        <f>SUM(شمشیر!F8+دوریسان!F8+باینگان!F8+شماره1!F8+شماره2!F8+نوسود!F8+'هانی گرمله'!F8+نودشه!F8)</f>
        <v>64</v>
      </c>
      <c r="H9" s="62">
        <f>SUM(شمشیر!G8+دوریسان!G8+باینگان!G8+شماره1!G8+شماره2!G8+نوسود!G8+'هانی گرمله'!G8+نودشه!G8)</f>
        <v>89</v>
      </c>
      <c r="I9" s="62">
        <f>SUM(شمشیر!H8+دوریسان!H8+باینگان!H8+شماره1!H8+شماره2!H8+نوسود!H8+'هانی گرمله'!H8+نودشه!H8)</f>
        <v>68</v>
      </c>
      <c r="J9" s="93">
        <f>SUM(شمشیر!I8+دوریسان!I8+باینگان!I8+شماره1!I8+شماره2!I8+نوسود!I8+'هانی گرمله'!I8+نودشه!I8)</f>
        <v>1023</v>
      </c>
      <c r="K9" s="58">
        <v>6</v>
      </c>
      <c r="L9" s="60">
        <f>SUM(F9)</f>
        <v>611</v>
      </c>
      <c r="M9" s="59">
        <f>SUM(J9)</f>
        <v>1023</v>
      </c>
      <c r="N9" s="60">
        <f>SUM(C9:E9)</f>
        <v>633</v>
      </c>
      <c r="O9" s="59">
        <f>SUM(G9:I9)</f>
        <v>221</v>
      </c>
    </row>
    <row r="10" spans="2:15" s="33" customFormat="1" ht="18" customHeight="1">
      <c r="B10" s="62">
        <v>7</v>
      </c>
      <c r="C10" s="62">
        <f>SUM(شمشیر!B9+دوریسان!B9+باینگان!B9+شماره1!B9+شماره2!B9+نوسود!B9+'هانی گرمله'!B9+نودشه!B9)</f>
        <v>102</v>
      </c>
      <c r="D10" s="62">
        <f>SUM(شمشیر!C9+دوریسان!C9+باینگان!C9+شماره1!C9+شماره2!C9+نوسود!C9+'هانی گرمله'!C9+نودشه!C9)</f>
        <v>194</v>
      </c>
      <c r="E10" s="62">
        <f>SUM(شمشیر!D9+دوریسان!D9+باینگان!D9+شماره1!D9+شماره2!D9+نوسود!D9+'هانی گرمله'!D9+نودشه!D9)</f>
        <v>136</v>
      </c>
      <c r="F10" s="93">
        <f>SUM(شمشیر!E9+دوریسان!E9+باینگان!E9+شماره1!E9+شماره2!E9+نوسود!E9+'هانی گرمله'!E9+نودشه!E9)</f>
        <v>812</v>
      </c>
      <c r="G10" s="62">
        <f>SUM(شمشیر!F9+دوریسان!F9+باینگان!F9+شماره1!F9+شماره2!F9+نوسود!F9+'هانی گرمله'!F9+نودشه!F9)</f>
        <v>20</v>
      </c>
      <c r="H10" s="62">
        <f>SUM(شمشیر!G9+دوریسان!G9+باینگان!G9+شماره1!G9+شماره2!G9+نوسود!G9+'هانی گرمله'!G9+نودشه!G9)</f>
        <v>69</v>
      </c>
      <c r="I10" s="62">
        <f>SUM(شمشیر!H9+دوریسان!H9+باینگان!H9+شماره1!H9+شماره2!H9+نوسود!H9+'هانی گرمله'!H9+نودشه!H9)</f>
        <v>53</v>
      </c>
      <c r="J10" s="93">
        <f>SUM(شمشیر!I9+دوریسان!I9+باینگان!I9+شماره1!I9+شماره2!I9+نوسود!I9+'هانی گرمله'!I9+نودشه!I9)</f>
        <v>1102</v>
      </c>
      <c r="K10" s="58">
        <v>7</v>
      </c>
      <c r="L10" s="59">
        <f>SUM(F10)</f>
        <v>812</v>
      </c>
      <c r="M10" s="59">
        <f>SUM(J10)</f>
        <v>1102</v>
      </c>
      <c r="N10" s="59">
        <f>SUM(C10:E10)</f>
        <v>432</v>
      </c>
      <c r="O10" s="59">
        <f>SUM(G10:I10)</f>
        <v>142</v>
      </c>
    </row>
    <row r="11" spans="2:15" s="33" customFormat="1" ht="16.5" customHeight="1">
      <c r="B11" s="62">
        <v>8</v>
      </c>
      <c r="C11" s="62">
        <f>SUM(شمشیر!B10+دوریسان!B10+باینگان!B10+شماره1!B10+شماره2!B10+نوسود!B10+'هانی گرمله'!B10+نودشه!B10)</f>
        <v>200</v>
      </c>
      <c r="D11" s="62">
        <f>SUM(شمشیر!C10+دوریسان!C10+باینگان!C10+شماره1!C10+شماره2!C10+نوسود!C10+'هانی گرمله'!C10+نودشه!C10)</f>
        <v>118</v>
      </c>
      <c r="E11" s="62">
        <f>SUM(شمشیر!D10+دوریسان!D10+باینگان!D10+شماره1!D10+شماره2!D10+نوسود!D10+'هانی گرمله'!D10+نودشه!D10)</f>
        <v>181</v>
      </c>
      <c r="F11" s="93">
        <f>SUM(شمشیر!E10+دوریسان!E10+باینگان!E10+شماره1!E10+شماره2!E10+نوسود!E10+'هانی گرمله'!E10+نودشه!E10)</f>
        <v>745</v>
      </c>
      <c r="G11" s="62">
        <f>SUM(شمشیر!F10+دوریسان!F10+باینگان!F10+شماره1!F10+شماره2!F10+نوسود!F10+'هانی گرمله'!F10+نودشه!F10)</f>
        <v>121</v>
      </c>
      <c r="H11" s="62">
        <f>SUM(شمشیر!G10+دوریسان!G10+باینگان!G10+شماره1!G10+شماره2!G10+نوسود!G10+'هانی گرمله'!G10+نودشه!G10)</f>
        <v>43</v>
      </c>
      <c r="I11" s="62">
        <f>SUM(شمشیر!H10+دوریسان!H10+باینگان!H10+شماره1!H10+شماره2!H10+نوسود!H10+'هانی گرمله'!H10+نودشه!H10)</f>
        <v>73</v>
      </c>
      <c r="J11" s="93">
        <f>SUM(شمشیر!I10+دوریسان!I10+باینگان!I10+شماره1!I10+شماره2!I10+نوسود!I10+'هانی گرمله'!I10+نودشه!I10)</f>
        <v>1007</v>
      </c>
      <c r="K11" s="58">
        <v>8</v>
      </c>
      <c r="L11" s="59">
        <f>SUM(F11)</f>
        <v>745</v>
      </c>
      <c r="M11" s="59">
        <f>SUM(J11)</f>
        <v>1007</v>
      </c>
      <c r="N11" s="59">
        <f>SUM(C11:E11)</f>
        <v>499</v>
      </c>
      <c r="O11" s="59">
        <f>SUM(G11:I11)</f>
        <v>237</v>
      </c>
    </row>
    <row r="12" spans="2:15" s="33" customFormat="1" ht="16.5" customHeight="1">
      <c r="B12" s="62">
        <v>9</v>
      </c>
      <c r="C12" s="93">
        <f>SUM(شمشیر!B11+دوریسان!B11+باینگان!B11+شماره1!B11+شماره2!B11+نوسود!B11+'هانی گرمله'!B11+نودشه!B11)</f>
        <v>162</v>
      </c>
      <c r="D12" s="62">
        <f>SUM(شمشیر!C11+دوریسان!C11+باینگان!C11+شماره1!C11+شماره2!C11+نوسود!C11+'هانی گرمله'!C11+نودشه!C11)</f>
        <v>157</v>
      </c>
      <c r="E12" s="62">
        <f>SUM(شمشیر!D11+دوریسان!D11+باینگان!D11+شماره1!D11+شماره2!D11+نوسود!D11+'هانی گرمله'!D11+نودشه!D11)</f>
        <v>165</v>
      </c>
      <c r="F12" s="62">
        <f>SUM(شمشیر!E11+دوریسان!E11+باینگان!E11+شماره1!E11+شماره2!E11+نوسود!E11+'هانی گرمله'!E11+نودشه!E11)</f>
        <v>751</v>
      </c>
      <c r="G12" s="93">
        <f>SUM(شمشیر!F11+دوریسان!F11+باینگان!F11+شماره1!F11+شماره2!F11+نوسود!F11+'هانی گرمله'!F11+نودشه!F11)</f>
        <v>257</v>
      </c>
      <c r="H12" s="62">
        <f>SUM(شمشیر!G11+دوریسان!G11+باینگان!G11+شماره1!G11+شماره2!G11+نوسود!G11+'هانی گرمله'!G11+نودشه!G11)</f>
        <v>43</v>
      </c>
      <c r="I12" s="62">
        <f>SUM(شمشیر!H11+دوریسان!H11+باینگان!H11+شماره1!H11+شماره2!H11+نوسود!H11+'هانی گرمله'!H11+نودشه!H11)</f>
        <v>74</v>
      </c>
      <c r="J12" s="62">
        <f>SUM(شمشیر!I11+دوریسان!I11+باینگان!I11+شماره1!I11+شماره2!I11+نوسود!I11+'هانی گرمله'!I11+نودشه!I11)</f>
        <v>879</v>
      </c>
      <c r="K12" s="58">
        <v>9</v>
      </c>
      <c r="L12" s="59">
        <f>SUM(C12)</f>
        <v>162</v>
      </c>
      <c r="M12" s="59">
        <f>SUM(G12)</f>
        <v>257</v>
      </c>
      <c r="N12" s="59">
        <f>SUM(D12:F12)</f>
        <v>1073</v>
      </c>
      <c r="O12" s="59">
        <f>SUM(H12:J12)</f>
        <v>996</v>
      </c>
    </row>
    <row r="13" spans="2:15" s="33" customFormat="1" ht="16.5" customHeight="1">
      <c r="B13" s="62">
        <v>10</v>
      </c>
      <c r="C13" s="62">
        <f>SUM(شمشیر!B12+دوریسان!B12+باینگان!B12+شماره1!B12+شماره2!B12+نوسود!B12+'هانی گرمله'!B12+نودشه!B12)</f>
        <v>156</v>
      </c>
      <c r="D13" s="62">
        <f>SUM(شمشیر!C12+دوریسان!C12+باینگان!C12+شماره1!C12+شماره2!C12+نوسود!C12+'هانی گرمله'!C12+نودشه!C12)</f>
        <v>144</v>
      </c>
      <c r="E13" s="62">
        <f>SUM(شمشیر!D12+دوریسان!D12+باینگان!D12+شماره1!D12+شماره2!D12+نوسود!D12+'هانی گرمله'!D12+نودشه!D12)</f>
        <v>247</v>
      </c>
      <c r="F13" s="93">
        <f>SUM(شمشیر!E12+دوریسان!E12+باینگان!E12+شماره1!E12+شماره2!E12+نوسود!E12+'هانی گرمله'!E12+نودشه!E12)</f>
        <v>697</v>
      </c>
      <c r="G13" s="62">
        <f>SUM(شمشیر!F12+دوریسان!F12+باینگان!F12+شماره1!F12+شماره2!F12+نوسود!F12+'هانی گرمله'!F12+نودشه!F12)</f>
        <v>38</v>
      </c>
      <c r="H13" s="62">
        <f>SUM(شمشیر!G12+دوریسان!G12+باینگان!G12+شماره1!G12+شماره2!G12+نوسود!G12+'هانی گرمله'!G12+نودشه!G12)</f>
        <v>56</v>
      </c>
      <c r="I13" s="62">
        <f>SUM(شمشیر!H12+دوریسان!H12+باینگان!H12+شماره1!H12+شماره2!H12+نوسود!H12+'هانی گرمله'!H12+نودشه!H12)</f>
        <v>83</v>
      </c>
      <c r="J13" s="93">
        <f>SUM(شمشیر!I12+دوریسان!I12+باینگان!I12+شماره1!I12+شماره2!I12+نوسود!I12+'هانی گرمله'!I12+نودشه!I12)</f>
        <v>1067</v>
      </c>
      <c r="K13" s="58">
        <v>10</v>
      </c>
      <c r="L13" s="59">
        <f>SUM(F13)</f>
        <v>697</v>
      </c>
      <c r="M13" s="59">
        <f>SUM(J13)</f>
        <v>1067</v>
      </c>
      <c r="N13" s="59">
        <f>SUM(C13:E13)</f>
        <v>547</v>
      </c>
      <c r="O13" s="59">
        <f>SUM(G13:I13)</f>
        <v>177</v>
      </c>
    </row>
    <row r="14" spans="2:15">
      <c r="B14" s="2"/>
      <c r="C14" s="7"/>
      <c r="D14" s="7"/>
      <c r="E14" s="7"/>
      <c r="F14" s="7"/>
      <c r="G14" s="7"/>
      <c r="H14" s="7"/>
      <c r="I14" s="7"/>
      <c r="J14" s="7"/>
    </row>
    <row r="15" spans="2:15">
      <c r="B15" s="1"/>
    </row>
    <row r="16" spans="2:15">
      <c r="B16" s="52"/>
      <c r="C16" s="52" t="s">
        <v>4</v>
      </c>
      <c r="D16" s="52" t="s">
        <v>5</v>
      </c>
      <c r="H16" s="113">
        <f>SUM(C4:F4)</f>
        <v>1244</v>
      </c>
      <c r="I16" t="s">
        <v>7</v>
      </c>
    </row>
    <row r="17" spans="2:17" ht="18.75" customHeight="1">
      <c r="B17" s="62">
        <v>1</v>
      </c>
      <c r="C17" s="53">
        <f>SUM(D4*100)/$H$16</f>
        <v>10.45016077170418</v>
      </c>
      <c r="D17" s="53">
        <f>SUM(H4*100/$H$16)</f>
        <v>19.694533762057876</v>
      </c>
      <c r="E17" s="16"/>
      <c r="F17" s="16"/>
      <c r="G17" s="16"/>
      <c r="H17" s="16"/>
      <c r="I17" s="16"/>
      <c r="J17" s="16"/>
      <c r="K17" s="16"/>
      <c r="L17" s="16"/>
      <c r="M17" s="16"/>
      <c r="P17" s="94"/>
      <c r="Q17" s="94"/>
    </row>
    <row r="18" spans="2:17" ht="18.75" customHeight="1">
      <c r="B18" s="62">
        <v>2</v>
      </c>
      <c r="C18" s="53">
        <f>SUM(F5*100/$H$16)</f>
        <v>68.167202572347264</v>
      </c>
      <c r="D18" s="53">
        <f>SUM(J5*100/$H$16)</f>
        <v>86.655948553054657</v>
      </c>
      <c r="P18" s="94"/>
      <c r="Q18" s="94"/>
    </row>
    <row r="19" spans="2:17" ht="18.75" customHeight="1">
      <c r="B19" s="62">
        <v>3</v>
      </c>
      <c r="C19" s="53">
        <f>SUM(F6*100/$H$16)</f>
        <v>70.257234726688097</v>
      </c>
      <c r="D19" s="53">
        <f>SUM(J6*100/$H$16)</f>
        <v>91.157556270096464</v>
      </c>
      <c r="P19" s="94"/>
      <c r="Q19" s="94"/>
    </row>
    <row r="20" spans="2:17" ht="18.75" customHeight="1">
      <c r="B20" s="62">
        <v>4</v>
      </c>
      <c r="C20" s="53">
        <f>SUM(C7*100/$H$16)</f>
        <v>15.996784565916398</v>
      </c>
      <c r="D20" s="53">
        <f>SUM(G7*100/$H$16)</f>
        <v>40.9967845659164</v>
      </c>
      <c r="P20" s="94"/>
      <c r="Q20" s="94"/>
    </row>
    <row r="21" spans="2:17" ht="18.75" customHeight="1">
      <c r="B21" s="62">
        <v>5</v>
      </c>
      <c r="C21" s="53">
        <f>SUM(F8*100/$H$16)</f>
        <v>61.4951768488746</v>
      </c>
      <c r="D21" s="53">
        <f>SUM(J8*100/$H$16)</f>
        <v>83.520900321543408</v>
      </c>
      <c r="P21" s="94"/>
      <c r="Q21" s="94"/>
    </row>
    <row r="22" spans="2:17" ht="21" customHeight="1">
      <c r="B22" s="62">
        <v>6</v>
      </c>
      <c r="C22" s="53">
        <f>SUM(F9*100/$H$16)</f>
        <v>49.115755627009648</v>
      </c>
      <c r="D22" s="53">
        <f>SUM(J9*100/$H$16)</f>
        <v>82.234726688102896</v>
      </c>
      <c r="E22" s="4"/>
      <c r="F22" s="4"/>
      <c r="G22" s="4"/>
      <c r="H22" s="4"/>
      <c r="I22" s="4"/>
      <c r="J22" s="4"/>
      <c r="K22" s="5"/>
      <c r="L22" s="5"/>
      <c r="M22" s="5"/>
      <c r="N22" s="5"/>
      <c r="O22" s="5"/>
      <c r="P22" s="94"/>
      <c r="Q22" s="94"/>
    </row>
    <row r="23" spans="2:17">
      <c r="B23" s="63">
        <v>7</v>
      </c>
      <c r="C23" s="53">
        <f>SUM(F10*100/$H$16)</f>
        <v>65.273311897106112</v>
      </c>
      <c r="D23" s="53">
        <f>SUM(J10*100/$H$16)</f>
        <v>88.585209003215439</v>
      </c>
      <c r="P23" s="94"/>
      <c r="Q23" s="94"/>
    </row>
    <row r="24" spans="2:17">
      <c r="B24" s="62">
        <v>8</v>
      </c>
      <c r="C24" s="53">
        <f>SUM(F11*100/$H$16)</f>
        <v>59.887459807073952</v>
      </c>
      <c r="D24" s="53">
        <f>SUM(J11*100/$H$16)</f>
        <v>80.948553054662383</v>
      </c>
      <c r="P24" s="94"/>
      <c r="Q24" s="94"/>
    </row>
    <row r="25" spans="2:17">
      <c r="B25" s="62">
        <v>9</v>
      </c>
      <c r="C25" s="53">
        <f>SUM(C12*100/$H$16)</f>
        <v>13.02250803858521</v>
      </c>
      <c r="D25" s="53">
        <f>SUM(G12*100/$H$16)</f>
        <v>20.659163987138264</v>
      </c>
      <c r="P25" s="94"/>
      <c r="Q25" s="94"/>
    </row>
    <row r="26" spans="2:17">
      <c r="B26" s="62">
        <v>10</v>
      </c>
      <c r="C26" s="53">
        <f>SUM(F13*100/$H$16)</f>
        <v>56.028938906752408</v>
      </c>
      <c r="D26" s="53">
        <f>SUM(J13*100/$H$16)</f>
        <v>85.771704180064305</v>
      </c>
      <c r="P26" s="94"/>
      <c r="Q26" s="94"/>
    </row>
    <row r="27" spans="2:17" ht="17.25" customHeight="1">
      <c r="B27" s="62" t="s">
        <v>8</v>
      </c>
      <c r="C27" s="64">
        <f>SUM(C17:C26)/10</f>
        <v>46.969453376205784</v>
      </c>
      <c r="D27" s="64">
        <f>SUM(D17:D26)/10</f>
        <v>68.022508038585201</v>
      </c>
      <c r="E27" s="4"/>
      <c r="F27" s="4"/>
      <c r="G27" s="4"/>
      <c r="H27" s="4"/>
      <c r="I27" s="4"/>
      <c r="J27" s="4"/>
      <c r="K27" s="4"/>
      <c r="L27" s="4"/>
      <c r="M27" s="5"/>
      <c r="N27" s="5"/>
      <c r="O27" s="5"/>
      <c r="P27" s="95"/>
      <c r="Q27" s="95"/>
    </row>
    <row r="28" spans="2:17">
      <c r="B28" s="1"/>
    </row>
    <row r="29" spans="2:17">
      <c r="B29" s="2"/>
    </row>
    <row r="30" spans="2:17">
      <c r="B30" s="6"/>
    </row>
    <row r="31" spans="2:17" s="7" customFormat="1">
      <c r="B31" s="11"/>
      <c r="C31" s="116"/>
      <c r="D31" s="116"/>
      <c r="E31" s="116"/>
      <c r="F31" s="116"/>
      <c r="G31" s="116"/>
      <c r="H31" s="116"/>
      <c r="I31" s="116"/>
      <c r="J31" s="116"/>
      <c r="K31" s="116"/>
      <c r="L31" s="116"/>
    </row>
    <row r="32" spans="2:17" s="7" customFormat="1">
      <c r="B32" s="11"/>
      <c r="C32" s="116"/>
      <c r="D32" s="116"/>
      <c r="E32" s="116"/>
      <c r="F32" s="116"/>
      <c r="G32" s="116"/>
      <c r="H32" s="116"/>
      <c r="I32" s="116"/>
      <c r="J32" s="116"/>
      <c r="K32" s="116"/>
      <c r="L32" s="116"/>
    </row>
    <row r="33" spans="2:12" s="7" customFormat="1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2:12" s="7" customFormat="1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2:12" s="7" customFormat="1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2:12" s="7" customFormat="1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2:12" s="7" customFormat="1">
      <c r="B37" s="13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2:12" s="7" customFormat="1">
      <c r="B38" s="8"/>
    </row>
    <row r="39" spans="2:12" s="7" customFormat="1">
      <c r="B39" s="9"/>
    </row>
    <row r="40" spans="2:12" s="7" customFormat="1">
      <c r="B40" s="10"/>
    </row>
  </sheetData>
  <mergeCells count="14">
    <mergeCell ref="B1:O1"/>
    <mergeCell ref="J31:J32"/>
    <mergeCell ref="K31:K32"/>
    <mergeCell ref="L31:L32"/>
    <mergeCell ref="B2:B3"/>
    <mergeCell ref="C2:F2"/>
    <mergeCell ref="G2:J2"/>
    <mergeCell ref="C31:C32"/>
    <mergeCell ref="D31:D32"/>
    <mergeCell ref="E31:E32"/>
    <mergeCell ref="F31:F32"/>
    <mergeCell ref="G31:G32"/>
    <mergeCell ref="H31:H32"/>
    <mergeCell ref="I31:I32"/>
  </mergeCells>
  <pageMargins left="0.25" right="0.25" top="0.75" bottom="0.75" header="0.3" footer="0.3"/>
  <pageSetup paperSize="9" scale="73" fitToWidth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rightToLeft="1" view="pageBreakPreview" zoomScale="96" zoomScaleNormal="86" zoomScaleSheetLayoutView="96" workbookViewId="0">
      <selection activeCell="D30" sqref="D30"/>
    </sheetView>
  </sheetViews>
  <sheetFormatPr defaultRowHeight="22.5"/>
  <cols>
    <col min="2" max="3" width="7.19921875" customWidth="1"/>
    <col min="4" max="4" width="7.8984375" customWidth="1"/>
    <col min="5" max="5" width="8" customWidth="1"/>
    <col min="6" max="6" width="9.09765625" customWidth="1"/>
    <col min="7" max="7" width="8.8984375" customWidth="1"/>
    <col min="8" max="8" width="8.19921875" customWidth="1"/>
    <col min="9" max="9" width="7.69921875" customWidth="1"/>
    <col min="10" max="10" width="5.5" customWidth="1"/>
    <col min="11" max="11" width="4.69921875" customWidth="1"/>
    <col min="12" max="12" width="8" customWidth="1"/>
    <col min="14" max="15" width="8.19921875" customWidth="1"/>
  </cols>
  <sheetData>
    <row r="1" spans="1:20">
      <c r="A1" s="31"/>
      <c r="B1" s="130" t="s">
        <v>4</v>
      </c>
      <c r="C1" s="130"/>
      <c r="D1" s="130"/>
      <c r="E1" s="130"/>
      <c r="F1" s="130" t="s">
        <v>5</v>
      </c>
      <c r="G1" s="130"/>
      <c r="H1" s="130"/>
      <c r="I1" s="130"/>
      <c r="J1" s="17"/>
    </row>
    <row r="2" spans="1:20">
      <c r="A2" s="74"/>
      <c r="B2" s="19" t="s">
        <v>0</v>
      </c>
      <c r="C2" s="19" t="s">
        <v>1</v>
      </c>
      <c r="D2" s="19" t="s">
        <v>2</v>
      </c>
      <c r="E2" s="19" t="s">
        <v>3</v>
      </c>
      <c r="F2" s="19" t="s">
        <v>0</v>
      </c>
      <c r="G2" s="19" t="s">
        <v>1</v>
      </c>
      <c r="H2" s="19" t="s">
        <v>2</v>
      </c>
      <c r="I2" s="19" t="s">
        <v>3</v>
      </c>
      <c r="J2" s="101"/>
    </row>
    <row r="3" spans="1:20" ht="16.5" customHeight="1">
      <c r="A3" s="20">
        <v>1</v>
      </c>
      <c r="B3" s="20">
        <v>30</v>
      </c>
      <c r="C3" s="21">
        <v>6</v>
      </c>
      <c r="D3" s="20">
        <v>17</v>
      </c>
      <c r="E3" s="20">
        <v>54</v>
      </c>
      <c r="F3" s="20">
        <v>5</v>
      </c>
      <c r="G3" s="21">
        <v>18</v>
      </c>
      <c r="H3" s="20">
        <v>6</v>
      </c>
      <c r="I3" s="20">
        <v>78</v>
      </c>
      <c r="J3" s="132" t="s">
        <v>14</v>
      </c>
      <c r="K3" s="133"/>
      <c r="L3" s="133"/>
      <c r="M3" s="133"/>
      <c r="N3" s="133"/>
      <c r="O3" s="114"/>
      <c r="P3" s="15"/>
      <c r="Q3" s="15"/>
      <c r="R3" s="15"/>
      <c r="S3" s="15"/>
      <c r="T3" s="15"/>
    </row>
    <row r="4" spans="1:20" ht="16.5" customHeight="1">
      <c r="A4" s="22">
        <v>2</v>
      </c>
      <c r="B4" s="22">
        <v>14</v>
      </c>
      <c r="C4" s="22">
        <v>12</v>
      </c>
      <c r="D4" s="23">
        <v>19</v>
      </c>
      <c r="E4" s="24">
        <v>62</v>
      </c>
      <c r="F4" s="23">
        <v>4</v>
      </c>
      <c r="G4" s="23">
        <v>0</v>
      </c>
      <c r="H4" s="23">
        <v>8</v>
      </c>
      <c r="I4" s="24">
        <v>95</v>
      </c>
      <c r="J4" s="132"/>
      <c r="K4" s="133"/>
      <c r="L4" s="133"/>
      <c r="M4" s="133"/>
      <c r="N4" s="133"/>
      <c r="O4" s="114"/>
      <c r="P4" s="15"/>
      <c r="Q4" s="15"/>
      <c r="R4" s="15"/>
      <c r="S4" s="15"/>
      <c r="T4" s="15"/>
    </row>
    <row r="5" spans="1:20" ht="16.5" customHeight="1">
      <c r="A5" s="25">
        <v>3</v>
      </c>
      <c r="B5" s="23">
        <v>16</v>
      </c>
      <c r="C5" s="23">
        <v>11</v>
      </c>
      <c r="D5" s="23">
        <v>17</v>
      </c>
      <c r="E5" s="24">
        <v>63</v>
      </c>
      <c r="F5" s="23">
        <v>3</v>
      </c>
      <c r="G5" s="23">
        <v>1</v>
      </c>
      <c r="H5" s="23">
        <v>5</v>
      </c>
      <c r="I5" s="24">
        <v>98</v>
      </c>
      <c r="J5" s="132"/>
      <c r="K5" s="133"/>
      <c r="L5" s="133"/>
      <c r="M5" s="133"/>
      <c r="N5" s="133"/>
      <c r="O5" s="114"/>
      <c r="P5" s="15"/>
      <c r="Q5" s="15"/>
      <c r="R5" s="15"/>
      <c r="S5" s="15"/>
      <c r="T5" s="15"/>
    </row>
    <row r="6" spans="1:20" ht="16.5" customHeight="1">
      <c r="A6" s="26">
        <v>4</v>
      </c>
      <c r="B6" s="24">
        <v>28</v>
      </c>
      <c r="C6" s="23">
        <v>18</v>
      </c>
      <c r="D6" s="23">
        <v>24</v>
      </c>
      <c r="E6" s="23">
        <v>37</v>
      </c>
      <c r="F6" s="24">
        <v>10</v>
      </c>
      <c r="G6" s="23">
        <v>9</v>
      </c>
      <c r="H6" s="23">
        <v>16</v>
      </c>
      <c r="I6" s="23">
        <v>72</v>
      </c>
      <c r="J6" s="132"/>
      <c r="K6" s="133"/>
      <c r="L6" s="133"/>
      <c r="M6" s="133"/>
      <c r="N6" s="133"/>
      <c r="O6" s="114"/>
      <c r="P6" s="15"/>
      <c r="Q6" s="15"/>
      <c r="R6" s="15"/>
      <c r="S6" s="15"/>
      <c r="T6" s="15"/>
    </row>
    <row r="7" spans="1:20" ht="16.5" customHeight="1">
      <c r="A7" s="27">
        <v>5</v>
      </c>
      <c r="B7" s="23">
        <v>15</v>
      </c>
      <c r="C7" s="23">
        <v>14</v>
      </c>
      <c r="D7" s="23">
        <v>18</v>
      </c>
      <c r="E7" s="24">
        <v>60</v>
      </c>
      <c r="F7" s="23">
        <v>3</v>
      </c>
      <c r="G7" s="23">
        <v>3</v>
      </c>
      <c r="H7" s="23">
        <v>2</v>
      </c>
      <c r="I7" s="24">
        <v>99</v>
      </c>
      <c r="J7" s="132"/>
      <c r="K7" s="133"/>
      <c r="L7" s="133"/>
      <c r="M7" s="133"/>
      <c r="N7" s="133"/>
      <c r="O7" s="114"/>
    </row>
    <row r="8" spans="1:20" ht="16.5" customHeight="1">
      <c r="A8" s="28">
        <v>6</v>
      </c>
      <c r="B8" s="28">
        <v>27</v>
      </c>
      <c r="C8" s="28">
        <v>11</v>
      </c>
      <c r="D8" s="28">
        <v>22</v>
      </c>
      <c r="E8" s="29">
        <v>47</v>
      </c>
      <c r="F8" s="28">
        <v>9</v>
      </c>
      <c r="G8" s="28">
        <v>6</v>
      </c>
      <c r="H8" s="28">
        <v>7</v>
      </c>
      <c r="I8" s="30">
        <v>85</v>
      </c>
      <c r="J8" s="132"/>
      <c r="K8" s="133"/>
      <c r="L8" s="133"/>
      <c r="M8" s="133"/>
      <c r="N8" s="133"/>
      <c r="O8" s="114"/>
    </row>
    <row r="9" spans="1:20" ht="16.5" customHeight="1">
      <c r="A9" s="27">
        <v>7</v>
      </c>
      <c r="B9" s="23">
        <v>12</v>
      </c>
      <c r="C9" s="23">
        <v>18</v>
      </c>
      <c r="D9" s="23">
        <v>8</v>
      </c>
      <c r="E9" s="24">
        <v>69</v>
      </c>
      <c r="F9" s="23">
        <v>4</v>
      </c>
      <c r="G9" s="23">
        <v>4</v>
      </c>
      <c r="H9" s="23">
        <v>5</v>
      </c>
      <c r="I9" s="24">
        <v>94</v>
      </c>
      <c r="J9" s="132"/>
      <c r="K9" s="133"/>
      <c r="L9" s="133"/>
      <c r="M9" s="133"/>
      <c r="N9" s="133"/>
      <c r="O9" s="114"/>
    </row>
    <row r="10" spans="1:20" ht="16.5" customHeight="1">
      <c r="A10" s="25">
        <v>8</v>
      </c>
      <c r="B10" s="23">
        <v>15</v>
      </c>
      <c r="C10" s="23">
        <v>13</v>
      </c>
      <c r="D10" s="23">
        <v>16</v>
      </c>
      <c r="E10" s="24">
        <v>63</v>
      </c>
      <c r="F10" s="23">
        <v>0</v>
      </c>
      <c r="G10" s="23">
        <v>6</v>
      </c>
      <c r="H10" s="23">
        <v>4</v>
      </c>
      <c r="I10" s="24">
        <v>97</v>
      </c>
      <c r="J10" s="132"/>
      <c r="K10" s="133"/>
      <c r="L10" s="133"/>
      <c r="M10" s="133"/>
      <c r="N10" s="133"/>
      <c r="O10" s="114"/>
    </row>
    <row r="11" spans="1:20" ht="16.5" customHeight="1">
      <c r="A11" s="25">
        <v>9</v>
      </c>
      <c r="B11" s="24">
        <v>14</v>
      </c>
      <c r="C11" s="23">
        <v>14</v>
      </c>
      <c r="D11" s="23">
        <v>22</v>
      </c>
      <c r="E11" s="23">
        <v>57</v>
      </c>
      <c r="F11" s="24">
        <v>5</v>
      </c>
      <c r="G11" s="23">
        <v>7</v>
      </c>
      <c r="H11" s="23">
        <v>3</v>
      </c>
      <c r="I11" s="23">
        <v>92</v>
      </c>
      <c r="J11" s="132"/>
      <c r="K11" s="133"/>
      <c r="L11" s="133"/>
      <c r="M11" s="133"/>
      <c r="N11" s="133"/>
      <c r="O11" s="96"/>
    </row>
    <row r="12" spans="1:20" ht="16.5" customHeight="1">
      <c r="A12" s="27">
        <v>10</v>
      </c>
      <c r="B12" s="23">
        <v>11</v>
      </c>
      <c r="C12" s="23">
        <v>10</v>
      </c>
      <c r="D12" s="23">
        <v>8</v>
      </c>
      <c r="E12" s="24">
        <v>78</v>
      </c>
      <c r="F12" s="23">
        <v>9</v>
      </c>
      <c r="G12" s="23">
        <v>4</v>
      </c>
      <c r="H12" s="23">
        <v>13</v>
      </c>
      <c r="I12" s="24">
        <v>81</v>
      </c>
      <c r="J12" s="102"/>
      <c r="N12" s="97"/>
      <c r="O12" s="96"/>
    </row>
    <row r="13" spans="1:20">
      <c r="A13" s="25"/>
      <c r="B13" s="23"/>
      <c r="C13" s="23"/>
      <c r="D13" s="23"/>
      <c r="E13" s="23"/>
      <c r="F13" s="88"/>
      <c r="G13" s="88"/>
      <c r="H13" s="88"/>
      <c r="I13" s="103"/>
      <c r="J13" s="102"/>
    </row>
    <row r="14" spans="1:20">
      <c r="A14" s="27"/>
      <c r="F14" s="131"/>
      <c r="G14" s="131"/>
      <c r="H14" s="131"/>
      <c r="I14" s="131"/>
      <c r="J14" s="7"/>
    </row>
    <row r="15" spans="1:20" ht="18" customHeight="1">
      <c r="A15" s="52" t="s">
        <v>13</v>
      </c>
      <c r="B15" s="52" t="s">
        <v>4</v>
      </c>
      <c r="C15" s="52" t="s">
        <v>5</v>
      </c>
    </row>
    <row r="16" spans="1:20" ht="18" customHeight="1">
      <c r="A16" s="34">
        <v>1</v>
      </c>
      <c r="B16" s="53">
        <f>SUM(C3*100/$F$16)</f>
        <v>5.6074766355140184</v>
      </c>
      <c r="C16" s="53">
        <f>SUM(G3*100/$F$16)</f>
        <v>16.822429906542055</v>
      </c>
      <c r="D16" s="16"/>
      <c r="E16" s="16"/>
      <c r="F16" s="119">
        <f>SUM(B3:E3)</f>
        <v>107</v>
      </c>
      <c r="G16" s="119"/>
      <c r="H16" s="119"/>
      <c r="I16" s="119"/>
      <c r="J16" s="16"/>
      <c r="K16" s="16"/>
      <c r="L16" s="16"/>
    </row>
    <row r="17" spans="1:16" ht="18" customHeight="1">
      <c r="A17" s="48">
        <v>2</v>
      </c>
      <c r="B17" s="53">
        <f>SUM(E4*100/$F$16)</f>
        <v>57.943925233644862</v>
      </c>
      <c r="C17" s="53">
        <f>SUM(I4*100/$F$16)</f>
        <v>88.785046728971963</v>
      </c>
    </row>
    <row r="18" spans="1:16" ht="18" customHeight="1">
      <c r="A18" s="32">
        <v>3</v>
      </c>
      <c r="B18" s="53">
        <f>SUM(E5*100/$F$16)</f>
        <v>58.878504672897193</v>
      </c>
      <c r="C18" s="53">
        <f>SUM(I5*100/$F$16)</f>
        <v>91.588785046728972</v>
      </c>
    </row>
    <row r="19" spans="1:16" ht="18" customHeight="1">
      <c r="A19" s="34">
        <v>4</v>
      </c>
      <c r="B19" s="53">
        <f>SUM(B6*100/$F$16)</f>
        <v>26.168224299065422</v>
      </c>
      <c r="C19" s="53">
        <f>SUM(F6*100/$F$16)</f>
        <v>9.3457943925233646</v>
      </c>
    </row>
    <row r="20" spans="1:16" ht="18" customHeight="1">
      <c r="A20" s="34">
        <v>5</v>
      </c>
      <c r="B20" s="53">
        <f>SUM(E7*100/$F$16)</f>
        <v>56.074766355140184</v>
      </c>
      <c r="C20" s="53">
        <f>SUM(I7*100/$F$16)</f>
        <v>92.523364485981304</v>
      </c>
    </row>
    <row r="21" spans="1:16" ht="18" customHeight="1">
      <c r="A21" s="32">
        <v>6</v>
      </c>
      <c r="B21" s="53">
        <f>SUM(E8*100/$F$16)</f>
        <v>43.925233644859816</v>
      </c>
      <c r="C21" s="53">
        <f>SUM(I8*100/$F$16)</f>
        <v>79.439252336448604</v>
      </c>
      <c r="D21" s="4"/>
      <c r="E21" s="4"/>
      <c r="F21" s="4"/>
      <c r="G21" s="4"/>
      <c r="H21" s="4"/>
      <c r="I21" s="4"/>
      <c r="J21" s="5"/>
      <c r="K21" s="5"/>
      <c r="L21" s="5"/>
      <c r="M21" s="5"/>
      <c r="N21" s="5"/>
      <c r="O21" s="5"/>
    </row>
    <row r="22" spans="1:16" ht="18" customHeight="1">
      <c r="A22" s="49">
        <v>7</v>
      </c>
      <c r="B22" s="53">
        <f>SUM(E9*100/$F$16)</f>
        <v>64.485981308411212</v>
      </c>
      <c r="C22" s="53">
        <f>SUM(I9*100/$F$16)</f>
        <v>87.850467289719631</v>
      </c>
    </row>
    <row r="23" spans="1:16" ht="18" customHeight="1">
      <c r="A23" s="32">
        <v>8</v>
      </c>
      <c r="B23" s="53">
        <f>SUM(E10*100/$F$16)</f>
        <v>58.878504672897193</v>
      </c>
      <c r="C23" s="53">
        <f>SUM(I10*100/$F$16)</f>
        <v>90.654205607476641</v>
      </c>
    </row>
    <row r="24" spans="1:16" ht="18" customHeight="1">
      <c r="A24" s="34">
        <v>9</v>
      </c>
      <c r="B24" s="53">
        <f>SUM(B11*100/$F$16)</f>
        <v>13.084112149532711</v>
      </c>
      <c r="C24" s="53">
        <f>SUM(F11*100/$F$16)</f>
        <v>4.6728971962616823</v>
      </c>
    </row>
    <row r="25" spans="1:16" ht="18" customHeight="1">
      <c r="A25" s="34">
        <v>10</v>
      </c>
      <c r="B25" s="53">
        <f>SUM(E12*100/$F$16)</f>
        <v>72.89719626168224</v>
      </c>
      <c r="C25" s="53">
        <f>SUM(I12*100/$F$16)</f>
        <v>75.700934579439249</v>
      </c>
    </row>
    <row r="26" spans="1:16" ht="18" customHeight="1">
      <c r="A26" s="49" t="s">
        <v>8</v>
      </c>
      <c r="B26" s="51">
        <f>SUM(B16:B25)/10</f>
        <v>45.794392523364479</v>
      </c>
      <c r="C26" s="51">
        <f>SUM(C16:C25)/10</f>
        <v>63.738317757009348</v>
      </c>
      <c r="D26" s="4"/>
      <c r="E26" s="4"/>
      <c r="F26" s="4"/>
      <c r="G26" s="4"/>
      <c r="H26" s="4"/>
      <c r="I26" s="4"/>
      <c r="J26" s="4"/>
      <c r="K26" s="4"/>
      <c r="L26" s="5"/>
      <c r="M26" s="5"/>
      <c r="N26" s="5"/>
      <c r="O26" s="5"/>
      <c r="P26" s="5"/>
    </row>
    <row r="27" spans="1:16">
      <c r="A27" s="1"/>
    </row>
    <row r="28" spans="1:16">
      <c r="A28" s="2"/>
    </row>
    <row r="29" spans="1:16" s="7" customForma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6" s="7" customForma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6" s="7" customForma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6" s="7" customFormat="1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" s="7" customFormat="1">
      <c r="A33" s="8"/>
    </row>
    <row r="34" spans="1:1" s="7" customFormat="1">
      <c r="A34" s="9"/>
    </row>
    <row r="35" spans="1:1" s="7" customFormat="1">
      <c r="A35" s="10"/>
    </row>
  </sheetData>
  <mergeCells count="5">
    <mergeCell ref="B1:E1"/>
    <mergeCell ref="F1:I1"/>
    <mergeCell ref="F16:I16"/>
    <mergeCell ref="F14:I14"/>
    <mergeCell ref="J3:N11"/>
  </mergeCells>
  <pageMargins left="0.25" right="0.25" top="0.75" bottom="0.75" header="0.3" footer="0.3"/>
  <pageSetup paperSize="9" scale="92" fitToWidth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5"/>
  <sheetViews>
    <sheetView rightToLeft="1" view="pageBreakPreview" zoomScale="60" zoomScaleNormal="100" workbookViewId="0">
      <selection activeCell="D30" sqref="D30"/>
    </sheetView>
  </sheetViews>
  <sheetFormatPr defaultRowHeight="22.5"/>
  <sheetData>
    <row r="15" spans="3:3">
      <c r="C15">
        <f>SUM(C4:F4)</f>
        <v>0</v>
      </c>
    </row>
  </sheetData>
  <pageMargins left="0.25" right="0.25" top="0.75" bottom="0.75" header="0.3" footer="0.3"/>
  <pageSetup paperSize="9" fitToWidth="0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0:M15"/>
  <sheetViews>
    <sheetView rightToLeft="1" tabSelected="1" view="pageBreakPreview" topLeftCell="B1" zoomScale="60" zoomScaleNormal="71" workbookViewId="0">
      <selection activeCell="D30" sqref="D30"/>
    </sheetView>
  </sheetViews>
  <sheetFormatPr defaultRowHeight="22.5"/>
  <sheetData>
    <row r="10" spans="3:13">
      <c r="M10" s="47"/>
    </row>
    <row r="15" spans="3:13">
      <c r="C15">
        <f>SUM(C4:F4)</f>
        <v>0</v>
      </c>
    </row>
  </sheetData>
  <pageMargins left="0.7" right="0.7" top="0.75" bottom="0.75" header="0.3" footer="0.3"/>
  <pageSetup paperSize="9" scale="6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rightToLeft="1" view="pageBreakPreview" zoomScale="60" zoomScaleNormal="100" workbookViewId="0">
      <selection activeCell="D30" sqref="D30"/>
    </sheetView>
  </sheetViews>
  <sheetFormatPr defaultRowHeight="22.5"/>
  <cols>
    <col min="2" max="3" width="7.19921875" customWidth="1"/>
    <col min="4" max="4" width="7.8984375" customWidth="1"/>
    <col min="5" max="5" width="8" customWidth="1"/>
    <col min="6" max="6" width="9.09765625" customWidth="1"/>
    <col min="7" max="7" width="8.8984375" customWidth="1"/>
    <col min="8" max="8" width="8.19921875" customWidth="1"/>
    <col min="9" max="9" width="7.69921875" customWidth="1"/>
    <col min="10" max="10" width="6.3984375" customWidth="1"/>
    <col min="11" max="11" width="4.69921875" customWidth="1"/>
    <col min="12" max="12" width="8" customWidth="1"/>
  </cols>
  <sheetData>
    <row r="1" spans="1:13" ht="25.5">
      <c r="A1" s="115" t="s">
        <v>22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>
      <c r="A2" s="117" t="s">
        <v>6</v>
      </c>
      <c r="B2" s="119" t="s">
        <v>4</v>
      </c>
      <c r="C2" s="119"/>
      <c r="D2" s="119"/>
      <c r="E2" s="119"/>
      <c r="F2" s="119" t="s">
        <v>5</v>
      </c>
      <c r="G2" s="119"/>
      <c r="H2" s="119"/>
      <c r="I2" s="119"/>
      <c r="J2" s="17"/>
    </row>
    <row r="3" spans="1:13" s="33" customFormat="1" ht="16.5" customHeight="1">
      <c r="A3" s="118"/>
      <c r="B3" s="19" t="s">
        <v>0</v>
      </c>
      <c r="C3" s="19" t="s">
        <v>1</v>
      </c>
      <c r="D3" s="19" t="s">
        <v>2</v>
      </c>
      <c r="E3" s="19" t="s">
        <v>3</v>
      </c>
      <c r="F3" s="19" t="s">
        <v>0</v>
      </c>
      <c r="G3" s="19" t="s">
        <v>1</v>
      </c>
      <c r="H3" s="19" t="s">
        <v>2</v>
      </c>
      <c r="I3" s="19" t="s">
        <v>3</v>
      </c>
      <c r="J3" s="17"/>
      <c r="K3"/>
      <c r="L3"/>
      <c r="M3"/>
    </row>
    <row r="4" spans="1:13" s="33" customFormat="1" ht="16.5" customHeight="1">
      <c r="A4" s="32">
        <v>1</v>
      </c>
      <c r="B4" s="32">
        <f>SUM(شمشیر!B3+دوریسان!B3+باینگان!B3+شماره1!B3+شماره2!B3+نوسود!B3+'هانی گرمله'!B3+نودشه!B3)</f>
        <v>219</v>
      </c>
      <c r="C4" s="90">
        <f>SUM(شمشیر!C3+دوریسان!C3+باینگان!C3+شماره1!C3+شماره2!C3+نوسود!C3+'هانی گرمله'!C3+نودشه!C3)</f>
        <v>130</v>
      </c>
      <c r="D4" s="32">
        <f>SUM(شمشیر!D3+دوریسان!D3+باینگان!D3+شماره1!D3+شماره2!D3+نوسود!D3+'هانی گرمله'!D3+نودشه!D3)</f>
        <v>184</v>
      </c>
      <c r="E4" s="32">
        <f>SUM(شمشیر!E3+دوریسان!E3+باینگان!E3+شماره1!E3+شماره2!E3+نوسود!E3+'هانی گرمله'!E3+نودشه!E3)</f>
        <v>711</v>
      </c>
      <c r="F4" s="32">
        <f>SUM(شمشیر!F3+دوریسان!F3+باینگان!F3+شماره1!F3+شماره2!F3+نوسود!F3+'هانی گرمله'!F3+نودشه!F3)</f>
        <v>24</v>
      </c>
      <c r="G4" s="90">
        <f>SUM(شمشیر!G3+دوریسان!G3+باینگان!G3+شماره1!G3+شماره2!G3+نوسود!G3+'هانی گرمله'!G3+نودشه!G3)</f>
        <v>245</v>
      </c>
      <c r="H4" s="32">
        <f>SUM(شمشیر!H3+دوریسان!H3+باینگان!H3+شماره1!H3+شماره2!H3+نوسود!H3+'هانی گرمله'!H3+نودشه!H3)</f>
        <v>68</v>
      </c>
      <c r="I4" s="32">
        <f>SUM(شمشیر!I3+دوریسان!I3+باینگان!I3+شماره1!I3+شماره2!I3+نوسود!I3+'هانی گرمله'!I3+نودشه!I3)</f>
        <v>907</v>
      </c>
      <c r="J4" s="100"/>
    </row>
    <row r="5" spans="1:13" s="33" customFormat="1" ht="16.5" customHeight="1">
      <c r="A5" s="34">
        <v>2</v>
      </c>
      <c r="B5" s="32">
        <f>SUM(شمشیر!B4+دوریسان!B4+باینگان!B4+شماره1!B4+شماره2!B4+نوسود!B4+'هانی گرمله'!B4+نودشه!B4)</f>
        <v>98</v>
      </c>
      <c r="C5" s="32">
        <f>SUM(شمشیر!C4+دوریسان!C4+باینگان!C4+شماره1!C4+شماره2!C4+نوسود!C4+'هانی گرمله'!C4+نودشه!C4)</f>
        <v>178</v>
      </c>
      <c r="D5" s="32">
        <f>SUM(شمشیر!D4+دوریسان!D4+باینگان!D4+شماره1!D4+شماره2!D4+نوسود!D4+'هانی گرمله'!D4+نودشه!D4)</f>
        <v>120</v>
      </c>
      <c r="E5" s="90">
        <f>SUM(شمشیر!E4+دوریسان!E4+باینگان!E4+شماره1!E4+شماره2!E4+نوسود!E4+'هانی گرمله'!E4+نودشه!E4)</f>
        <v>848</v>
      </c>
      <c r="F5" s="32">
        <f>SUM(شمشیر!F4+دوریسان!F4+باینگان!F4+شماره1!F4+شماره2!F4+نوسود!F4+'هانی گرمله'!F4+نودشه!F4)</f>
        <v>36</v>
      </c>
      <c r="G5" s="32">
        <f>SUM(شمشیر!G4+دوریسان!G4+باینگان!G4+شماره1!G4+شماره2!G4+نوسود!G4+'هانی گرمله'!G4+نودشه!G4)</f>
        <v>94</v>
      </c>
      <c r="H5" s="32">
        <f>SUM(شمشیر!H4+دوریسان!H4+باینگان!H4+شماره1!H4+شماره2!H4+نوسود!H4+'هانی گرمله'!H4+نودشه!H4)</f>
        <v>36</v>
      </c>
      <c r="I5" s="90">
        <f>SUM(شمشیر!I4+دوریسان!I4+باینگان!I4+شماره1!I4+شماره2!I4+نوسود!I4+'هانی گرمله'!I4+نودشه!I4)</f>
        <v>1078</v>
      </c>
      <c r="J5" s="100"/>
    </row>
    <row r="6" spans="1:13" s="33" customFormat="1" ht="16.5" customHeight="1">
      <c r="A6" s="34">
        <v>3</v>
      </c>
      <c r="B6" s="32">
        <f>SUM(شمشیر!B5+دوریسان!B5+باینگان!B5+شماره1!B5+شماره2!B5+نوسود!B5+'هانی گرمله'!B5+نودشه!B5)</f>
        <v>90</v>
      </c>
      <c r="C6" s="32">
        <f>SUM(شمشیر!C5+دوریسان!C5+باینگان!C5+شماره1!C5+شماره2!C5+نوسود!C5+'هانی گرمله'!C5+نودشه!C5)</f>
        <v>132</v>
      </c>
      <c r="D6" s="32">
        <f>SUM(شمشیر!D5+دوریسان!D5+باینگان!D5+شماره1!D5+شماره2!D5+نوسود!D5+'هانی گرمله'!D5+نودشه!D5)</f>
        <v>148</v>
      </c>
      <c r="E6" s="90">
        <f>SUM(شمشیر!E5+دوریسان!E5+باینگان!E5+شماره1!E5+شماره2!E5+نوسود!E5+'هانی گرمله'!E5+نودشه!E5)</f>
        <v>874</v>
      </c>
      <c r="F6" s="32">
        <f>SUM(شمشیر!F5+دوریسان!F5+باینگان!F5+شماره1!F5+شماره2!F5+نوسود!F5+'هانی گرمله'!F5+نودشه!F5)</f>
        <v>20</v>
      </c>
      <c r="G6" s="32">
        <f>SUM(شمشیر!G5+دوریسان!G5+باینگان!G5+شماره1!G5+شماره2!G5+نوسود!G5+'هانی گرمله'!G5+نودشه!G5)</f>
        <v>38</v>
      </c>
      <c r="H6" s="32">
        <f>SUM(شمشیر!H5+دوریسان!H5+باینگان!H5+شماره1!H5+شماره2!H5+نوسود!H5+'هانی گرمله'!H5+نودشه!H5)</f>
        <v>52</v>
      </c>
      <c r="I6" s="90">
        <f>SUM(شمشیر!I5+دوریسان!I5+باینگان!I5+شماره1!I5+شماره2!I5+نوسود!I5+'هانی گرمله'!I5+نودشه!I5)</f>
        <v>1134</v>
      </c>
      <c r="J6" s="100"/>
    </row>
    <row r="7" spans="1:13" s="33" customFormat="1" ht="17.25" customHeight="1">
      <c r="A7" s="35">
        <v>4</v>
      </c>
      <c r="B7" s="90">
        <f>SUM(شمشیر!B6+دوریسان!B6+باینگان!B6+شماره1!B6+شماره2!B6+نوسود!B6+'هانی گرمله'!B6+نودشه!B6)</f>
        <v>199</v>
      </c>
      <c r="C7" s="32">
        <f>SUM(شمشیر!C6+دوریسان!C6+باینگان!C6+شماره1!C6+شماره2!C6+نوسود!C6+'هانی گرمله'!C6+نودشه!C6)</f>
        <v>290</v>
      </c>
      <c r="D7" s="32">
        <f>SUM(شمشیر!D6+دوریسان!D6+باینگان!D6+شماره1!D6+شماره2!D6+نوسود!D6+'هانی گرمله'!D6+نودشه!D6)</f>
        <v>193</v>
      </c>
      <c r="E7" s="32">
        <f>SUM(شمشیر!E6+دوریسان!E6+باینگان!E6+شماره1!E6+شماره2!E6+نوسود!E6+'هانی گرمله'!E6+نودشه!E6)</f>
        <v>562</v>
      </c>
      <c r="F7" s="90">
        <f>SUM(شمشیر!F6+دوریسان!F6+باینگان!F6+شماره1!F6+شماره2!F6+نوسود!F6+'هانی گرمله'!F6+نودشه!F6)</f>
        <v>510</v>
      </c>
      <c r="G7" s="32">
        <f>SUM(شمشیر!G6+دوریسان!G6+باینگان!G6+شماره1!G6+شماره2!G6+نوسود!G6+'هانی گرمله'!G6+نودشه!G6)</f>
        <v>56</v>
      </c>
      <c r="H7" s="32">
        <f>SUM(شمشیر!H6+دوریسان!H6+باینگان!H6+شماره1!H6+شماره2!H6+نوسود!H6+'هانی گرمله'!H6+نودشه!H6)</f>
        <v>80</v>
      </c>
      <c r="I7" s="32">
        <f>SUM(شمشیر!I6+دوریسان!I6+باینگان!I6+شماره1!I6+شماره2!I6+نوسود!I6+'هانی گرمله'!I6+نودشه!I6)</f>
        <v>598</v>
      </c>
      <c r="J7" s="100"/>
    </row>
    <row r="8" spans="1:13" s="33" customFormat="1" ht="17.25" customHeight="1">
      <c r="A8" s="32">
        <v>5</v>
      </c>
      <c r="B8" s="32">
        <f>SUM(شمشیر!B7+دوریسان!B7+باینگان!B7+شماره1!B7+شماره2!B7+نوسود!B7+'هانی گرمله'!B7+نودشه!B7)</f>
        <v>205</v>
      </c>
      <c r="C8" s="32">
        <f>SUM(شمشیر!C7+دوریسان!C7+باینگان!C7+شماره1!C7+شماره2!C7+نوسود!C7+'هانی گرمله'!C7+نودشه!C7)</f>
        <v>140</v>
      </c>
      <c r="D8" s="32">
        <f>SUM(شمشیر!D7+دوریسان!D7+باینگان!D7+شماره1!D7+شماره2!D7+نوسود!D7+'هانی گرمله'!D7+نودشه!D7)</f>
        <v>133</v>
      </c>
      <c r="E8" s="90">
        <f>SUM(شمشیر!E7+دوریسان!E7+باینگان!E7+شماره1!E7+شماره2!E7+نوسود!E7+'هانی گرمله'!E7+نودشه!E7)</f>
        <v>765</v>
      </c>
      <c r="F8" s="32">
        <f>SUM(شمشیر!F7+دوریسان!F7+باینگان!F7+شماره1!F7+شماره2!F7+نوسود!F7+'هانی گرمله'!F7+نودشه!F7)</f>
        <v>103</v>
      </c>
      <c r="G8" s="32">
        <f>SUM(شمشیر!G7+دوریسان!G7+باینگان!G7+شماره1!G7+شماره2!G7+نوسود!G7+'هانی گرمله'!G7+نودشه!G7)</f>
        <v>59</v>
      </c>
      <c r="H8" s="32">
        <f>SUM(شمشیر!H7+دوریسان!H7+باینگان!H7+شماره1!H7+شماره2!H7+نوسود!H7+'هانی گرمله'!H7+نودشه!H7)</f>
        <v>43</v>
      </c>
      <c r="I8" s="90">
        <f>SUM(شمشیر!I7+دوریسان!I7+باینگان!I7+شماره1!I7+شماره2!I7+نوسود!I7+'هانی گرمله'!I7+نودشه!I7)</f>
        <v>1039</v>
      </c>
      <c r="J8" s="100"/>
    </row>
    <row r="9" spans="1:13" s="33" customFormat="1" ht="17.25" customHeight="1">
      <c r="A9" s="36">
        <v>6</v>
      </c>
      <c r="B9" s="32">
        <f>SUM(شمشیر!B8+دوریسان!B8+باینگان!B8+شماره1!B8+شماره2!B8+نوسود!B8+'هانی گرمله'!B8+نودشه!B8)</f>
        <v>130</v>
      </c>
      <c r="C9" s="32">
        <f>SUM(شمشیر!C8+دوریسان!C8+باینگان!C8+شماره1!C8+شماره2!C8+نوسود!C8+'هانی گرمله'!C8+نودشه!C8)</f>
        <v>295</v>
      </c>
      <c r="D9" s="32">
        <f>SUM(شمشیر!D8+دوریسان!D8+باینگان!D8+شماره1!D8+شماره2!D8+نوسود!D8+'هانی گرمله'!D8+نودشه!D8)</f>
        <v>208</v>
      </c>
      <c r="E9" s="90">
        <f>SUM(شمشیر!E8+دوریسان!E8+باینگان!E8+شماره1!E8+شماره2!E8+نوسود!E8+'هانی گرمله'!E8+نودشه!E8)</f>
        <v>611</v>
      </c>
      <c r="F9" s="32">
        <f>SUM(شمشیر!F8+دوریسان!F8+باینگان!F8+شماره1!F8+شماره2!F8+نوسود!F8+'هانی گرمله'!F8+نودشه!F8)</f>
        <v>64</v>
      </c>
      <c r="G9" s="32">
        <f>SUM(شمشیر!G8+دوریسان!G8+باینگان!G8+شماره1!G8+شماره2!G8+نوسود!G8+'هانی گرمله'!G8+نودشه!G8)</f>
        <v>89</v>
      </c>
      <c r="H9" s="32">
        <f>SUM(شمشیر!H8+دوریسان!H8+باینگان!H8+شماره1!H8+شماره2!H8+نوسود!H8+'هانی گرمله'!H8+نودشه!H8)</f>
        <v>68</v>
      </c>
      <c r="I9" s="90">
        <f>SUM(شمشیر!I8+دوریسان!I8+باینگان!I8+شماره1!I8+شماره2!I8+نوسود!I8+'هانی گرمله'!I8+نودشه!I8)</f>
        <v>1023</v>
      </c>
      <c r="J9" s="100"/>
      <c r="K9" s="37"/>
    </row>
    <row r="10" spans="1:13" s="33" customFormat="1" ht="17.25" customHeight="1">
      <c r="A10" s="32">
        <v>7</v>
      </c>
      <c r="B10" s="32">
        <f>SUM(شمشیر!B9+دوریسان!B9+باینگان!B9+شماره1!B9+شماره2!B9+نوسود!B9+'هانی گرمله'!B9+نودشه!B9)</f>
        <v>102</v>
      </c>
      <c r="C10" s="32">
        <f>SUM(شمشیر!C9+دوریسان!C9+باینگان!C9+شماره1!C9+شماره2!C9+نوسود!C9+'هانی گرمله'!C9+نودشه!C9)</f>
        <v>194</v>
      </c>
      <c r="D10" s="32">
        <f>SUM(شمشیر!D9+دوریسان!D9+باینگان!D9+شماره1!D9+شماره2!D9+نوسود!D9+'هانی گرمله'!D9+نودشه!D9)</f>
        <v>136</v>
      </c>
      <c r="E10" s="90">
        <f>SUM(شمشیر!E9+دوریسان!E9+باینگان!E9+شماره1!E9+شماره2!E9+نوسود!E9+'هانی گرمله'!E9+نودشه!E9)</f>
        <v>812</v>
      </c>
      <c r="F10" s="32">
        <f>SUM(شمشیر!F9+دوریسان!F9+باینگان!F9+شماره1!F9+شماره2!F9+نوسود!F9+'هانی گرمله'!F9+نودشه!F9)</f>
        <v>20</v>
      </c>
      <c r="G10" s="32">
        <f>SUM(شمشیر!G9+دوریسان!G9+باینگان!G9+شماره1!G9+شماره2!G9+نوسود!G9+'هانی گرمله'!G9+نودشه!G9)</f>
        <v>69</v>
      </c>
      <c r="H10" s="32">
        <f>SUM(شمشیر!H9+دوریسان!H9+باینگان!H9+شماره1!H9+شماره2!H9+نوسود!H9+'هانی گرمله'!H9+نودشه!H9)</f>
        <v>53</v>
      </c>
      <c r="I10" s="90">
        <f>SUM(شمشیر!I9+دوریسان!I9+باینگان!I9+شماره1!I9+شماره2!I9+نوسود!I9+'هانی گرمله'!I9+نودشه!I9)</f>
        <v>1102</v>
      </c>
      <c r="J10" s="100"/>
    </row>
    <row r="11" spans="1:13" s="33" customFormat="1" ht="17.25" customHeight="1">
      <c r="A11" s="34">
        <v>8</v>
      </c>
      <c r="B11" s="32">
        <f>SUM(شمشیر!B10+دوریسان!B10+باینگان!B10+شماره1!B10+شماره2!B10+نوسود!B10+'هانی گرمله'!B10+نودشه!B10)</f>
        <v>200</v>
      </c>
      <c r="C11" s="32">
        <f>SUM(شمشیر!C10+دوریسان!C10+باینگان!C10+شماره1!C10+شماره2!C10+نوسود!C10+'هانی گرمله'!C10+نودشه!C10)</f>
        <v>118</v>
      </c>
      <c r="D11" s="32">
        <f>SUM(شمشیر!D10+دوریسان!D10+باینگان!D10+شماره1!D10+شماره2!D10+نوسود!D10+'هانی گرمله'!D10+نودشه!D10)</f>
        <v>181</v>
      </c>
      <c r="E11" s="90">
        <f>SUM(شمشیر!E10+دوریسان!E10+باینگان!E10+شماره1!E10+شماره2!E10+نوسود!E10+'هانی گرمله'!E10+نودشه!E10)</f>
        <v>745</v>
      </c>
      <c r="F11" s="32">
        <f>SUM(شمشیر!F10+دوریسان!F10+باینگان!F10+شماره1!F10+شماره2!F10+نوسود!F10+'هانی گرمله'!F10+نودشه!F10)</f>
        <v>121</v>
      </c>
      <c r="G11" s="32">
        <f>SUM(شمشیر!G10+دوریسان!G10+باینگان!G10+شماره1!G10+شماره2!G10+نوسود!G10+'هانی گرمله'!G10+نودشه!G10)</f>
        <v>43</v>
      </c>
      <c r="H11" s="32">
        <f>SUM(شمشیر!H10+دوریسان!H10+باینگان!H10+شماره1!H10+شماره2!H10+نوسود!H10+'هانی گرمله'!H10+نودشه!H10)</f>
        <v>73</v>
      </c>
      <c r="I11" s="90">
        <f>SUM(شمشیر!I10+دوریسان!I10+باینگان!I10+شماره1!I10+شماره2!I10+نوسود!I10+'هانی گرمله'!I10+نودشه!I10)</f>
        <v>1007</v>
      </c>
      <c r="J11" s="100"/>
    </row>
    <row r="12" spans="1:13" s="33" customFormat="1" ht="17.25" customHeight="1">
      <c r="A12" s="34">
        <v>9</v>
      </c>
      <c r="B12" s="90">
        <f>SUM(شمشیر!B11+دوریسان!B11+باینگان!B11+شماره1!B11+شماره2!B11+نوسود!B11+'هانی گرمله'!B11+نودشه!B11)</f>
        <v>162</v>
      </c>
      <c r="C12" s="32">
        <f>SUM(شمشیر!C11+دوریسان!C11+باینگان!C11+شماره1!C11+شماره2!C11+نوسود!C11+'هانی گرمله'!C11+نودشه!C11)</f>
        <v>157</v>
      </c>
      <c r="D12" s="32">
        <f>SUM(شمشیر!D11+دوریسان!D11+باینگان!D11+شماره1!D11+شماره2!D11+نوسود!D11+'هانی گرمله'!D11+نودشه!D11)</f>
        <v>165</v>
      </c>
      <c r="E12" s="32">
        <f>SUM(شمشیر!E11+دوریسان!E11+باینگان!E11+شماره1!E11+شماره2!E11+نوسود!E11+'هانی گرمله'!E11+نودشه!E11)</f>
        <v>751</v>
      </c>
      <c r="F12" s="90">
        <f>SUM(شمشیر!F11+دوریسان!F11+باینگان!F11+شماره1!F11+شماره2!F11+نوسود!F11+'هانی گرمله'!F11+نودشه!F11)</f>
        <v>257</v>
      </c>
      <c r="G12" s="32">
        <f>SUM(شمشیر!G11+دوریسان!G11+باینگان!G11+شماره1!G11+شماره2!G11+نوسود!G11+'هانی گرمله'!G11+نودشه!G11)</f>
        <v>43</v>
      </c>
      <c r="H12" s="32">
        <f>SUM(شمشیر!H11+دوریسان!H11+باینگان!H11+شماره1!H11+شماره2!H11+نوسود!H11+'هانی گرمله'!H11+نودشه!H11)</f>
        <v>74</v>
      </c>
      <c r="I12" s="32">
        <f>SUM(شمشیر!I11+دوریسان!I11+باینگان!I11+شماره1!I11+شماره2!I11+نوسود!I11+'هانی گرمله'!I11+نودشه!I11)</f>
        <v>879</v>
      </c>
      <c r="J12" s="100"/>
    </row>
    <row r="13" spans="1:13" ht="17.25" customHeight="1">
      <c r="A13" s="32">
        <v>10</v>
      </c>
      <c r="B13" s="32">
        <f>SUM(شمشیر!B12+دوریسان!B12+باینگان!B12+شماره1!B12+شماره2!B12+نوسود!B12+'هانی گرمله'!B12+نودشه!B12)</f>
        <v>156</v>
      </c>
      <c r="C13" s="32">
        <f>SUM(شمشیر!C12+دوریسان!C12+باینگان!C12+شماره1!C12+شماره2!C12+نوسود!C12+'هانی گرمله'!C12+نودشه!C12)</f>
        <v>144</v>
      </c>
      <c r="D13" s="32">
        <f>SUM(شمشیر!D12+دوریسان!D12+باینگان!D12+شماره1!D12+شماره2!D12+نوسود!D12+'هانی گرمله'!D12+نودشه!D12)</f>
        <v>247</v>
      </c>
      <c r="E13" s="90">
        <f>SUM(شمشیر!E12+دوریسان!E12+باینگان!E12+شماره1!E12+شماره2!E12+نوسود!E12+'هانی گرمله'!E12+نودشه!E12)</f>
        <v>697</v>
      </c>
      <c r="F13" s="32">
        <f>SUM(شمشیر!F12+دوریسان!F12+باینگان!F12+شماره1!F12+شماره2!F12+نوسود!F12+'هانی گرمله'!F12+نودشه!F12)</f>
        <v>38</v>
      </c>
      <c r="G13" s="32">
        <f>SUM(شمشیر!G12+دوریسان!G12+باینگان!G12+شماره1!G12+شماره2!G12+نوسود!G12+'هانی گرمله'!G12+نودشه!G12)</f>
        <v>56</v>
      </c>
      <c r="H13" s="32">
        <f>SUM(شمشیر!H12+دوریسان!H12+باینگان!H12+شماره1!H12+شماره2!H12+نوسود!H12+'هانی گرمله'!H12+نودشه!H12)</f>
        <v>83</v>
      </c>
      <c r="I13" s="90">
        <f>SUM(شمشیر!I12+دوریسان!I12+باینگان!I12+شماره1!I12+شماره2!I12+نوسود!I12+'هانی گرمله'!I12+نودشه!I12)</f>
        <v>1067</v>
      </c>
      <c r="J13" s="100"/>
      <c r="K13" s="33"/>
      <c r="L13" s="33"/>
      <c r="M13" s="33"/>
    </row>
    <row r="14" spans="1:13">
      <c r="A14" s="2"/>
      <c r="J14" s="99"/>
    </row>
    <row r="15" spans="1:13">
      <c r="A15" s="52" t="s">
        <v>13</v>
      </c>
      <c r="B15" s="52" t="s">
        <v>23</v>
      </c>
      <c r="C15" s="52" t="s">
        <v>5</v>
      </c>
    </row>
    <row r="16" spans="1:13" ht="18.75" customHeight="1">
      <c r="A16" s="34">
        <v>1</v>
      </c>
      <c r="B16" s="53">
        <f>SUM(C4*100/$E$16)</f>
        <v>10.45016077170418</v>
      </c>
      <c r="C16" s="53">
        <f>SUM(G4*100/$E$16)</f>
        <v>19.694533762057876</v>
      </c>
      <c r="E16" s="54">
        <f>SUM(B4:E4)</f>
        <v>1244</v>
      </c>
      <c r="H16" t="s">
        <v>7</v>
      </c>
    </row>
    <row r="17" spans="1:14" ht="18.75" customHeight="1">
      <c r="A17" s="48">
        <v>2</v>
      </c>
      <c r="B17" s="53">
        <f>SUM(E5*100/$E$16)</f>
        <v>68.167202572347264</v>
      </c>
      <c r="C17" s="53">
        <f>SUM(I5*100/$E$16)</f>
        <v>86.655948553054657</v>
      </c>
      <c r="D17" s="16"/>
      <c r="E17" s="16"/>
      <c r="F17" s="16"/>
      <c r="G17" s="16"/>
      <c r="H17" s="16"/>
      <c r="I17" s="16"/>
      <c r="J17" s="16"/>
      <c r="K17" s="16"/>
      <c r="L17" s="16"/>
    </row>
    <row r="18" spans="1:14" ht="18.75" customHeight="1">
      <c r="A18" s="32">
        <v>3</v>
      </c>
      <c r="B18" s="53">
        <f>SUM(E6*100/$E$16)</f>
        <v>70.257234726688097</v>
      </c>
      <c r="C18" s="53">
        <f>SUM(I6*100/$E$16)</f>
        <v>91.157556270096464</v>
      </c>
    </row>
    <row r="19" spans="1:14" ht="18.75" customHeight="1">
      <c r="A19" s="34">
        <v>4</v>
      </c>
      <c r="B19" s="53">
        <f>SUM(B7*100/$E$16)</f>
        <v>15.996784565916398</v>
      </c>
      <c r="C19" s="53">
        <f>SUM(F7*100/$E$16)</f>
        <v>40.9967845659164</v>
      </c>
    </row>
    <row r="20" spans="1:14" ht="18.75" customHeight="1">
      <c r="A20" s="34">
        <v>5</v>
      </c>
      <c r="B20" s="53">
        <f>SUM(E8*100/$E$16)</f>
        <v>61.4951768488746</v>
      </c>
      <c r="C20" s="53">
        <f>SUM(I8*100/$E$16)</f>
        <v>83.520900321543408</v>
      </c>
    </row>
    <row r="21" spans="1:14" ht="21" customHeight="1">
      <c r="A21" s="32">
        <v>6</v>
      </c>
      <c r="B21" s="53">
        <f>SUM(E9*100/$E$16)</f>
        <v>49.115755627009648</v>
      </c>
      <c r="C21" s="53">
        <f>SUM(I9*100/$E$16)</f>
        <v>82.234726688102896</v>
      </c>
    </row>
    <row r="22" spans="1:14">
      <c r="A22" s="49">
        <v>7</v>
      </c>
      <c r="B22" s="53">
        <f>SUM(E10*100/$E$16)</f>
        <v>65.273311897106112</v>
      </c>
      <c r="C22" s="53">
        <f>SUM(I10*100/$E$16)</f>
        <v>88.585209003215439</v>
      </c>
      <c r="D22" s="4"/>
      <c r="E22" s="4"/>
      <c r="F22" s="4"/>
      <c r="G22" s="4"/>
      <c r="H22" s="4"/>
      <c r="I22" s="4"/>
      <c r="J22" s="5"/>
      <c r="K22" s="5"/>
      <c r="L22" s="5"/>
      <c r="M22" s="5"/>
    </row>
    <row r="23" spans="1:14">
      <c r="A23" s="32">
        <v>8</v>
      </c>
      <c r="B23" s="53">
        <f>SUM(E11*100/$E$16)</f>
        <v>59.887459807073952</v>
      </c>
      <c r="C23" s="53">
        <f>SUM(I11*100/$E$16)</f>
        <v>80.948553054662383</v>
      </c>
    </row>
    <row r="24" spans="1:14">
      <c r="A24" s="34">
        <v>9</v>
      </c>
      <c r="B24" s="53">
        <f>SUM(B12*100/$E$16)</f>
        <v>13.02250803858521</v>
      </c>
      <c r="C24" s="53">
        <f>SUM(F12*100/$E$16)</f>
        <v>20.659163987138264</v>
      </c>
    </row>
    <row r="25" spans="1:14" ht="20.25" customHeight="1">
      <c r="A25" s="34">
        <v>10</v>
      </c>
      <c r="B25" s="53">
        <f>SUM(E13*100/$E$16)</f>
        <v>56.028938906752408</v>
      </c>
      <c r="C25" s="53">
        <f>SUM(I13*100/$E$16)</f>
        <v>85.771704180064305</v>
      </c>
    </row>
    <row r="26" spans="1:14" ht="17.25" customHeight="1">
      <c r="A26" s="49" t="s">
        <v>8</v>
      </c>
      <c r="B26" s="51">
        <f>SUM(B16:B25)/10</f>
        <v>46.969453376205784</v>
      </c>
      <c r="C26" s="51">
        <f>SUM(C16:C25)/10</f>
        <v>68.022508038585201</v>
      </c>
      <c r="N26" s="5"/>
    </row>
    <row r="27" spans="1:14">
      <c r="D27" s="4"/>
      <c r="E27" s="4"/>
      <c r="F27" s="4"/>
      <c r="G27" s="4"/>
      <c r="H27" s="4"/>
      <c r="I27" s="4"/>
      <c r="J27" s="4"/>
      <c r="K27" s="4"/>
      <c r="L27" s="5"/>
      <c r="M27" s="5"/>
    </row>
    <row r="28" spans="1:14">
      <c r="A28" s="1"/>
    </row>
    <row r="29" spans="1:14" s="7" customForma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4" s="7" customForma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4" s="7" customForma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4" s="7" customForma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3" s="7" customFormat="1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13" s="7" customFormat="1">
      <c r="A34" s="8"/>
    </row>
    <row r="35" spans="1:13" s="7" customFormat="1">
      <c r="A35" s="9"/>
    </row>
    <row r="36" spans="1:13">
      <c r="A36" s="10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</sheetData>
  <mergeCells count="4">
    <mergeCell ref="A1:M1"/>
    <mergeCell ref="A2:A3"/>
    <mergeCell ref="B2:E2"/>
    <mergeCell ref="F2:I2"/>
  </mergeCells>
  <pageMargins left="0.25" right="0.25" top="0.75" bottom="0.75" header="0.3" footer="0.3"/>
  <pageSetup paperSize="9" scale="95" fitToWidth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rightToLeft="1" view="pageBreakPreview" zoomScale="60" zoomScaleNormal="100" workbookViewId="0">
      <selection activeCell="D30" sqref="D30:D31"/>
    </sheetView>
  </sheetViews>
  <sheetFormatPr defaultRowHeight="22.5"/>
  <cols>
    <col min="2" max="3" width="7.19921875" customWidth="1"/>
    <col min="4" max="4" width="7.8984375" customWidth="1"/>
    <col min="5" max="5" width="8" customWidth="1"/>
    <col min="6" max="6" width="9.09765625" customWidth="1"/>
    <col min="7" max="7" width="8.8984375" customWidth="1"/>
    <col min="8" max="8" width="8.19921875" customWidth="1"/>
    <col min="9" max="9" width="7.69921875" customWidth="1"/>
    <col min="10" max="10" width="5.5" customWidth="1"/>
    <col min="11" max="11" width="4.69921875" customWidth="1"/>
    <col min="12" max="12" width="8" customWidth="1"/>
  </cols>
  <sheetData>
    <row r="1" spans="1:19">
      <c r="A1" s="117" t="s">
        <v>6</v>
      </c>
      <c r="B1" s="119" t="s">
        <v>4</v>
      </c>
      <c r="C1" s="119"/>
      <c r="D1" s="119"/>
      <c r="E1" s="119"/>
      <c r="F1" s="119" t="s">
        <v>5</v>
      </c>
      <c r="G1" s="119"/>
      <c r="H1" s="119"/>
      <c r="I1" s="119"/>
      <c r="J1" s="17"/>
    </row>
    <row r="2" spans="1:19">
      <c r="A2" s="118"/>
      <c r="B2" s="19" t="s">
        <v>0</v>
      </c>
      <c r="C2" s="19" t="s">
        <v>1</v>
      </c>
      <c r="D2" s="19" t="s">
        <v>2</v>
      </c>
      <c r="E2" s="19" t="s">
        <v>3</v>
      </c>
      <c r="F2" s="19" t="s">
        <v>0</v>
      </c>
      <c r="G2" s="19" t="s">
        <v>1</v>
      </c>
      <c r="H2" s="19" t="s">
        <v>2</v>
      </c>
      <c r="I2" s="19" t="s">
        <v>3</v>
      </c>
      <c r="J2" s="17"/>
    </row>
    <row r="3" spans="1:19" ht="19.5" customHeight="1">
      <c r="A3" s="66">
        <v>1</v>
      </c>
      <c r="B3" s="66">
        <v>6</v>
      </c>
      <c r="C3" s="50">
        <v>10</v>
      </c>
      <c r="D3" s="66">
        <v>2</v>
      </c>
      <c r="E3" s="66">
        <v>35</v>
      </c>
      <c r="F3" s="66">
        <v>5</v>
      </c>
      <c r="G3" s="50">
        <v>12</v>
      </c>
      <c r="H3" s="66">
        <v>1</v>
      </c>
      <c r="I3" s="66">
        <v>35</v>
      </c>
      <c r="J3" s="18"/>
      <c r="K3" s="120" t="s">
        <v>21</v>
      </c>
      <c r="L3" s="120"/>
      <c r="M3" s="120"/>
      <c r="N3" s="15"/>
      <c r="O3" s="15"/>
      <c r="P3" s="15"/>
      <c r="Q3" s="15"/>
      <c r="R3" s="15"/>
      <c r="S3" s="15"/>
    </row>
    <row r="4" spans="1:19" ht="19.5" customHeight="1">
      <c r="A4" s="66">
        <v>2</v>
      </c>
      <c r="B4" s="66">
        <v>0</v>
      </c>
      <c r="C4" s="66">
        <v>4</v>
      </c>
      <c r="D4" s="66">
        <v>4</v>
      </c>
      <c r="E4" s="50">
        <v>45</v>
      </c>
      <c r="F4" s="66">
        <v>1</v>
      </c>
      <c r="G4" s="66">
        <v>1</v>
      </c>
      <c r="H4" s="66">
        <v>0</v>
      </c>
      <c r="I4" s="50">
        <v>51</v>
      </c>
      <c r="J4" s="18"/>
      <c r="K4" s="120"/>
      <c r="L4" s="120"/>
      <c r="M4" s="120"/>
      <c r="N4" s="15"/>
      <c r="O4" s="15"/>
      <c r="P4" s="15"/>
      <c r="Q4" s="15"/>
      <c r="R4" s="15"/>
      <c r="S4" s="15"/>
    </row>
    <row r="5" spans="1:19" ht="19.5" customHeight="1">
      <c r="A5" s="66">
        <v>3</v>
      </c>
      <c r="B5" s="66">
        <v>4</v>
      </c>
      <c r="C5" s="66">
        <v>2</v>
      </c>
      <c r="D5" s="66">
        <v>3</v>
      </c>
      <c r="E5" s="50">
        <v>44</v>
      </c>
      <c r="F5" s="66">
        <v>1</v>
      </c>
      <c r="G5" s="66">
        <v>0</v>
      </c>
      <c r="H5" s="66">
        <v>0</v>
      </c>
      <c r="I5" s="50">
        <v>52</v>
      </c>
      <c r="J5" s="18"/>
      <c r="K5" s="120"/>
      <c r="L5" s="120"/>
      <c r="M5" s="120"/>
      <c r="N5" s="15"/>
      <c r="O5" s="15"/>
      <c r="P5" s="15"/>
      <c r="Q5" s="15"/>
      <c r="R5" s="15"/>
      <c r="S5" s="15"/>
    </row>
    <row r="6" spans="1:19" ht="19.5" customHeight="1">
      <c r="A6" s="66">
        <v>4</v>
      </c>
      <c r="B6" s="50">
        <v>2</v>
      </c>
      <c r="C6" s="66">
        <v>10</v>
      </c>
      <c r="D6" s="66">
        <v>21</v>
      </c>
      <c r="E6" s="66">
        <v>20</v>
      </c>
      <c r="F6" s="50">
        <v>11</v>
      </c>
      <c r="G6" s="66">
        <v>0</v>
      </c>
      <c r="H6" s="66">
        <v>18</v>
      </c>
      <c r="I6" s="66">
        <v>24</v>
      </c>
      <c r="J6" s="18"/>
      <c r="K6" s="120"/>
      <c r="L6" s="120"/>
      <c r="M6" s="120"/>
      <c r="N6" s="15"/>
      <c r="O6" s="15"/>
      <c r="P6" s="15"/>
      <c r="Q6" s="15"/>
      <c r="R6" s="15"/>
      <c r="S6" s="15"/>
    </row>
    <row r="7" spans="1:19" ht="19.5" customHeight="1">
      <c r="A7" s="66">
        <v>5</v>
      </c>
      <c r="B7" s="66">
        <v>7</v>
      </c>
      <c r="C7" s="66">
        <v>5</v>
      </c>
      <c r="D7" s="66">
        <v>3</v>
      </c>
      <c r="E7" s="50">
        <v>38</v>
      </c>
      <c r="F7" s="66">
        <v>6</v>
      </c>
      <c r="G7" s="66">
        <v>4</v>
      </c>
      <c r="H7" s="66">
        <v>0</v>
      </c>
      <c r="I7" s="50">
        <v>43</v>
      </c>
      <c r="J7" s="18"/>
      <c r="K7" s="120"/>
      <c r="L7" s="120"/>
      <c r="M7" s="120"/>
      <c r="N7" s="15"/>
      <c r="O7" s="15"/>
    </row>
    <row r="8" spans="1:19" ht="19.5" customHeight="1">
      <c r="A8" s="66">
        <v>6</v>
      </c>
      <c r="B8" s="66">
        <v>13</v>
      </c>
      <c r="C8" s="66">
        <v>11</v>
      </c>
      <c r="D8" s="66">
        <v>4</v>
      </c>
      <c r="E8" s="50">
        <v>25</v>
      </c>
      <c r="F8" s="66">
        <v>11</v>
      </c>
      <c r="G8" s="66">
        <v>9</v>
      </c>
      <c r="H8" s="66">
        <v>3</v>
      </c>
      <c r="I8" s="50">
        <v>30</v>
      </c>
      <c r="J8" s="18"/>
      <c r="K8" s="120"/>
      <c r="L8" s="120"/>
      <c r="M8" s="120"/>
      <c r="N8" s="15"/>
      <c r="O8" s="15"/>
    </row>
    <row r="9" spans="1:19" ht="19.5" customHeight="1">
      <c r="A9" s="66">
        <v>7</v>
      </c>
      <c r="B9" s="66">
        <v>1</v>
      </c>
      <c r="C9" s="66">
        <v>2</v>
      </c>
      <c r="D9" s="66">
        <v>10</v>
      </c>
      <c r="E9" s="50">
        <v>40</v>
      </c>
      <c r="F9" s="66">
        <v>0</v>
      </c>
      <c r="G9" s="66">
        <v>0</v>
      </c>
      <c r="H9" s="66">
        <v>7</v>
      </c>
      <c r="I9" s="50">
        <v>46</v>
      </c>
      <c r="J9" s="18"/>
      <c r="K9" s="120"/>
      <c r="L9" s="120"/>
      <c r="M9" s="120"/>
      <c r="N9" s="15"/>
      <c r="O9" s="15"/>
    </row>
    <row r="10" spans="1:19" ht="19.5" customHeight="1">
      <c r="A10" s="66">
        <v>8</v>
      </c>
      <c r="B10" s="66">
        <v>8</v>
      </c>
      <c r="C10" s="66">
        <v>3</v>
      </c>
      <c r="D10" s="66">
        <v>5</v>
      </c>
      <c r="E10" s="50">
        <v>37</v>
      </c>
      <c r="F10" s="66">
        <v>6</v>
      </c>
      <c r="G10" s="66">
        <v>1</v>
      </c>
      <c r="H10" s="66">
        <v>2</v>
      </c>
      <c r="I10" s="50">
        <v>44</v>
      </c>
      <c r="J10" s="18"/>
      <c r="N10" s="15"/>
      <c r="O10" s="15"/>
    </row>
    <row r="11" spans="1:19" ht="19.5" customHeight="1">
      <c r="A11" s="66">
        <v>9</v>
      </c>
      <c r="B11" s="50">
        <v>4</v>
      </c>
      <c r="C11" s="66">
        <v>3</v>
      </c>
      <c r="D11" s="66">
        <v>4</v>
      </c>
      <c r="E11" s="66">
        <v>42</v>
      </c>
      <c r="F11" s="50">
        <v>40</v>
      </c>
      <c r="G11" s="66">
        <v>0</v>
      </c>
      <c r="H11" s="66">
        <v>0</v>
      </c>
      <c r="I11" s="66">
        <v>13</v>
      </c>
      <c r="J11" s="18"/>
      <c r="N11" s="15"/>
      <c r="O11" s="15"/>
    </row>
    <row r="12" spans="1:19" ht="19.5" customHeight="1">
      <c r="A12" s="66">
        <v>10</v>
      </c>
      <c r="B12" s="66">
        <v>9</v>
      </c>
      <c r="C12" s="66">
        <v>2</v>
      </c>
      <c r="D12" s="66">
        <v>2</v>
      </c>
      <c r="E12" s="50">
        <v>40</v>
      </c>
      <c r="F12" s="66">
        <v>8</v>
      </c>
      <c r="G12" s="66">
        <v>1</v>
      </c>
      <c r="H12" s="66">
        <v>1</v>
      </c>
      <c r="I12" s="50">
        <v>43</v>
      </c>
      <c r="J12" s="18"/>
      <c r="N12" s="15"/>
      <c r="O12" s="15"/>
    </row>
    <row r="13" spans="1:19">
      <c r="A13" s="2"/>
      <c r="J13" s="18"/>
    </row>
    <row r="14" spans="1:19">
      <c r="A14" s="1"/>
    </row>
    <row r="15" spans="1:19">
      <c r="A15" s="52" t="s">
        <v>13</v>
      </c>
      <c r="B15" s="52" t="s">
        <v>4</v>
      </c>
      <c r="C15" s="52" t="s">
        <v>5</v>
      </c>
      <c r="F15">
        <f>SUM(B3:E3)</f>
        <v>53</v>
      </c>
    </row>
    <row r="16" spans="1:19" ht="18.75" customHeight="1">
      <c r="A16" s="34">
        <v>1</v>
      </c>
      <c r="B16" s="53">
        <f>SUM(C3*100/$F$15)</f>
        <v>18.867924528301888</v>
      </c>
      <c r="C16" s="53">
        <f>SUM(G3*100/$F$15)</f>
        <v>22.641509433962263</v>
      </c>
      <c r="D16" s="16"/>
      <c r="E16" s="16"/>
      <c r="F16" s="16"/>
      <c r="G16" s="16"/>
      <c r="H16" s="16"/>
      <c r="I16" s="16"/>
      <c r="J16" s="16"/>
      <c r="K16" s="16"/>
      <c r="L16" s="16"/>
    </row>
    <row r="17" spans="1:15" ht="18.75" customHeight="1">
      <c r="A17" s="48">
        <v>2</v>
      </c>
      <c r="B17" s="53">
        <f>SUM(E4*100/$F$15)</f>
        <v>84.905660377358487</v>
      </c>
      <c r="C17" s="53">
        <f>SUM(I4*100/$F$15)</f>
        <v>96.226415094339629</v>
      </c>
    </row>
    <row r="18" spans="1:15" ht="18.75" customHeight="1">
      <c r="A18" s="32">
        <v>3</v>
      </c>
      <c r="B18" s="53">
        <f>SUM(E5*100/$F$15)</f>
        <v>83.018867924528308</v>
      </c>
      <c r="C18" s="53">
        <f>SUM(I5*100/$F$15)</f>
        <v>98.113207547169807</v>
      </c>
    </row>
    <row r="19" spans="1:15" ht="18.75" customHeight="1">
      <c r="A19" s="34">
        <v>4</v>
      </c>
      <c r="B19" s="53">
        <f>SUM(B6*100/$F$15)</f>
        <v>3.7735849056603774</v>
      </c>
      <c r="C19" s="53">
        <f>SUM(F6*100/$F$15)</f>
        <v>20.754716981132077</v>
      </c>
    </row>
    <row r="20" spans="1:15" ht="18.75" customHeight="1">
      <c r="A20" s="34">
        <v>5</v>
      </c>
      <c r="B20" s="53">
        <f>SUM(E7*100/$F$15)</f>
        <v>71.698113207547166</v>
      </c>
      <c r="C20" s="53">
        <f>SUM(I7*100/$F$15)</f>
        <v>81.132075471698116</v>
      </c>
    </row>
    <row r="21" spans="1:15" ht="18.75" customHeight="1">
      <c r="A21" s="32">
        <v>6</v>
      </c>
      <c r="B21" s="53">
        <f>SUM(E8*100/$F$15)</f>
        <v>47.169811320754718</v>
      </c>
      <c r="C21" s="53">
        <f>SUM(I8*100/$F$15)</f>
        <v>56.60377358490566</v>
      </c>
      <c r="D21" s="4"/>
      <c r="E21" s="4"/>
      <c r="F21" s="4"/>
      <c r="G21" s="4"/>
      <c r="H21" s="4"/>
      <c r="I21" s="4"/>
      <c r="J21" s="5"/>
      <c r="K21" s="5"/>
      <c r="L21" s="5"/>
      <c r="M21" s="5"/>
      <c r="N21" s="5"/>
    </row>
    <row r="22" spans="1:15" ht="18.75" customHeight="1">
      <c r="A22" s="49">
        <v>7</v>
      </c>
      <c r="B22" s="53">
        <f>SUM(E9*100/$F$15)</f>
        <v>75.471698113207552</v>
      </c>
      <c r="C22" s="53">
        <f>SUM(I9*100/$F$15)</f>
        <v>86.79245283018868</v>
      </c>
    </row>
    <row r="23" spans="1:15" ht="18.75" customHeight="1">
      <c r="A23" s="32">
        <v>8</v>
      </c>
      <c r="B23" s="53">
        <f>SUM(E10*100/$F$15)</f>
        <v>69.811320754716988</v>
      </c>
      <c r="C23" s="53">
        <f>SUM(I10*100/$F$15)</f>
        <v>83.018867924528308</v>
      </c>
    </row>
    <row r="24" spans="1:15" ht="18.75" customHeight="1">
      <c r="A24" s="34">
        <v>9</v>
      </c>
      <c r="B24" s="53">
        <f>SUM(B11*100/$F$15)</f>
        <v>7.5471698113207548</v>
      </c>
      <c r="C24" s="53">
        <f>SUM(F11*100/$F$15)</f>
        <v>75.471698113207552</v>
      </c>
    </row>
    <row r="25" spans="1:15" ht="18.75" customHeight="1">
      <c r="A25" s="34">
        <v>10</v>
      </c>
      <c r="B25" s="53">
        <f>SUM(E12*100/$F$15)</f>
        <v>75.471698113207552</v>
      </c>
      <c r="C25" s="53">
        <f>SUM(I12*100/$F$15)</f>
        <v>81.132075471698116</v>
      </c>
    </row>
    <row r="26" spans="1:15" ht="18.75" customHeight="1">
      <c r="A26" s="49" t="s">
        <v>8</v>
      </c>
      <c r="B26" s="51">
        <f>SUM(B16:B25)/10</f>
        <v>53.773584905660378</v>
      </c>
      <c r="C26" s="51">
        <f>SUM(C16:C25)/10</f>
        <v>70.188679245283026</v>
      </c>
      <c r="D26" s="4"/>
      <c r="E26" s="4"/>
      <c r="F26" s="4"/>
      <c r="G26" s="4"/>
      <c r="H26" s="4"/>
      <c r="I26" s="4"/>
      <c r="J26" s="4"/>
      <c r="K26" s="4"/>
      <c r="L26" s="5"/>
      <c r="M26" s="5"/>
      <c r="N26" s="5"/>
      <c r="O26" s="5"/>
    </row>
    <row r="27" spans="1:15">
      <c r="A27" s="1"/>
    </row>
    <row r="28" spans="1:15">
      <c r="A28" s="2"/>
    </row>
    <row r="29" spans="1:15">
      <c r="A29" s="6"/>
    </row>
    <row r="30" spans="1:15" s="7" customFormat="1">
      <c r="A30" s="11"/>
      <c r="B30" s="116"/>
      <c r="C30" s="116"/>
      <c r="D30" s="116"/>
      <c r="E30" s="116"/>
      <c r="F30" s="116"/>
      <c r="G30" s="116"/>
      <c r="H30" s="116"/>
      <c r="I30" s="116"/>
      <c r="J30" s="116"/>
      <c r="K30" s="116"/>
    </row>
    <row r="31" spans="1:15" s="7" customFormat="1">
      <c r="A31" s="11"/>
      <c r="B31" s="116"/>
      <c r="C31" s="116"/>
      <c r="D31" s="116"/>
      <c r="E31" s="116"/>
      <c r="F31" s="116"/>
      <c r="G31" s="116"/>
      <c r="H31" s="116"/>
      <c r="I31" s="116"/>
      <c r="J31" s="116"/>
      <c r="K31" s="116"/>
    </row>
    <row r="32" spans="1:15" s="7" customForma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s="7" customForma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s="7" customForma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s="7" customForma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s="7" customFormat="1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pans="1:11" s="7" customFormat="1">
      <c r="A37" s="8"/>
    </row>
    <row r="38" spans="1:11" s="7" customFormat="1">
      <c r="A38" s="9"/>
    </row>
    <row r="39" spans="1:11" s="7" customFormat="1">
      <c r="A39" s="10"/>
    </row>
  </sheetData>
  <mergeCells count="14">
    <mergeCell ref="I30:I31"/>
    <mergeCell ref="J30:J31"/>
    <mergeCell ref="K30:K31"/>
    <mergeCell ref="A1:A2"/>
    <mergeCell ref="B1:E1"/>
    <mergeCell ref="F1:I1"/>
    <mergeCell ref="B30:B31"/>
    <mergeCell ref="C30:C31"/>
    <mergeCell ref="D30:D31"/>
    <mergeCell ref="E30:E31"/>
    <mergeCell ref="F30:F31"/>
    <mergeCell ref="G30:G31"/>
    <mergeCell ref="H30:H31"/>
    <mergeCell ref="K3:M9"/>
  </mergeCells>
  <pageMargins left="0.25" right="0.25" top="0.75" bottom="0.75" header="0.3" footer="0.3"/>
  <pageSetup paperSize="9" scale="76" fitToWidth="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rightToLeft="1" view="pageBreakPreview" zoomScale="60" zoomScaleNormal="100" workbookViewId="0">
      <selection activeCell="J7" sqref="J7:N11"/>
    </sheetView>
  </sheetViews>
  <sheetFormatPr defaultRowHeight="22.5"/>
  <cols>
    <col min="2" max="3" width="7.19921875" customWidth="1"/>
    <col min="4" max="4" width="7.8984375" customWidth="1"/>
    <col min="5" max="5" width="8" customWidth="1"/>
    <col min="6" max="6" width="9.09765625" customWidth="1"/>
    <col min="7" max="7" width="8.8984375" customWidth="1"/>
    <col min="8" max="8" width="8.19921875" customWidth="1"/>
    <col min="9" max="9" width="7.69921875" customWidth="1"/>
    <col min="10" max="10" width="4.19921875" customWidth="1"/>
    <col min="11" max="11" width="4.69921875" customWidth="1"/>
    <col min="12" max="12" width="4.09765625" customWidth="1"/>
    <col min="14" max="14" width="11.19921875" customWidth="1"/>
  </cols>
  <sheetData>
    <row r="1" spans="1:19">
      <c r="A1" s="117" t="s">
        <v>6</v>
      </c>
      <c r="B1" s="119" t="s">
        <v>4</v>
      </c>
      <c r="C1" s="119"/>
      <c r="D1" s="119"/>
      <c r="E1" s="119"/>
      <c r="F1" s="119" t="s">
        <v>5</v>
      </c>
      <c r="G1" s="119"/>
      <c r="H1" s="119"/>
      <c r="I1" s="119"/>
      <c r="J1" s="17"/>
    </row>
    <row r="2" spans="1:19">
      <c r="A2" s="118"/>
      <c r="B2" s="19" t="s">
        <v>0</v>
      </c>
      <c r="C2" s="19" t="s">
        <v>1</v>
      </c>
      <c r="D2" s="19" t="s">
        <v>2</v>
      </c>
      <c r="E2" s="19" t="s">
        <v>3</v>
      </c>
      <c r="F2" s="19" t="s">
        <v>0</v>
      </c>
      <c r="G2" s="19" t="s">
        <v>1</v>
      </c>
      <c r="H2" s="19" t="s">
        <v>2</v>
      </c>
      <c r="I2" s="19" t="s">
        <v>3</v>
      </c>
      <c r="J2" s="17"/>
    </row>
    <row r="3" spans="1:19" ht="17.25" customHeight="1">
      <c r="A3" s="20">
        <v>1</v>
      </c>
      <c r="B3" s="19">
        <v>10</v>
      </c>
      <c r="C3" s="46">
        <v>9</v>
      </c>
      <c r="D3" s="19">
        <v>7</v>
      </c>
      <c r="E3" s="91">
        <v>19</v>
      </c>
      <c r="F3" s="19">
        <v>0</v>
      </c>
      <c r="G3" s="46">
        <v>38</v>
      </c>
      <c r="H3" s="19">
        <v>4</v>
      </c>
      <c r="I3" s="91">
        <v>3</v>
      </c>
      <c r="J3" s="18"/>
      <c r="L3" s="15"/>
      <c r="M3" s="15"/>
      <c r="N3" s="15"/>
      <c r="O3" s="15"/>
      <c r="P3" s="15"/>
      <c r="Q3" s="15"/>
      <c r="R3" s="15"/>
      <c r="S3" s="15"/>
    </row>
    <row r="4" spans="1:19" ht="17.25" customHeight="1">
      <c r="A4" s="22">
        <v>2</v>
      </c>
      <c r="B4" s="22">
        <v>8</v>
      </c>
      <c r="C4" s="22">
        <v>12</v>
      </c>
      <c r="D4" s="23">
        <v>10</v>
      </c>
      <c r="E4" s="24">
        <v>15</v>
      </c>
      <c r="F4" s="23">
        <v>5</v>
      </c>
      <c r="G4" s="23">
        <v>2</v>
      </c>
      <c r="H4" s="23">
        <v>1</v>
      </c>
      <c r="I4" s="24">
        <v>37</v>
      </c>
      <c r="J4" s="18"/>
      <c r="L4" s="15"/>
      <c r="M4" s="15"/>
      <c r="N4" s="15"/>
      <c r="O4" s="15"/>
      <c r="P4" s="15"/>
      <c r="Q4" s="15"/>
      <c r="R4" s="15"/>
      <c r="S4" s="15"/>
    </row>
    <row r="5" spans="1:19" ht="17.25" customHeight="1">
      <c r="A5" s="25">
        <v>3</v>
      </c>
      <c r="B5" s="23">
        <v>9</v>
      </c>
      <c r="C5" s="23">
        <v>11</v>
      </c>
      <c r="D5" s="23">
        <v>11</v>
      </c>
      <c r="E5" s="24">
        <v>14</v>
      </c>
      <c r="F5" s="23">
        <v>3</v>
      </c>
      <c r="G5" s="23">
        <v>5</v>
      </c>
      <c r="H5" s="23">
        <v>0</v>
      </c>
      <c r="I5" s="24">
        <v>37</v>
      </c>
      <c r="J5" s="18"/>
      <c r="L5" s="15"/>
      <c r="M5" s="15"/>
      <c r="N5" s="15"/>
      <c r="O5" s="15"/>
      <c r="P5" s="15"/>
      <c r="Q5" s="15"/>
      <c r="R5" s="15"/>
      <c r="S5" s="15"/>
    </row>
    <row r="6" spans="1:19" ht="17.25" customHeight="1">
      <c r="A6" s="26">
        <v>4</v>
      </c>
      <c r="B6" s="24">
        <v>7</v>
      </c>
      <c r="C6" s="23">
        <v>10</v>
      </c>
      <c r="D6" s="23">
        <v>10</v>
      </c>
      <c r="E6" s="23">
        <v>18</v>
      </c>
      <c r="F6" s="24">
        <v>37</v>
      </c>
      <c r="G6" s="23">
        <v>1</v>
      </c>
      <c r="H6" s="23">
        <v>1</v>
      </c>
      <c r="I6" s="23">
        <v>6</v>
      </c>
      <c r="J6" s="18"/>
      <c r="L6" s="15"/>
      <c r="M6" s="15"/>
      <c r="N6" s="15"/>
      <c r="O6" s="15"/>
      <c r="P6" s="15"/>
      <c r="Q6" s="15"/>
      <c r="R6" s="15"/>
      <c r="S6" s="15"/>
    </row>
    <row r="7" spans="1:19" ht="17.25" customHeight="1">
      <c r="A7" s="27">
        <v>5</v>
      </c>
      <c r="B7" s="23">
        <v>16</v>
      </c>
      <c r="C7" s="23">
        <v>2</v>
      </c>
      <c r="D7" s="23">
        <v>5</v>
      </c>
      <c r="E7" s="24">
        <v>22</v>
      </c>
      <c r="F7" s="23">
        <v>39</v>
      </c>
      <c r="G7" s="23">
        <v>4</v>
      </c>
      <c r="H7" s="23">
        <v>0</v>
      </c>
      <c r="I7" s="24">
        <v>2</v>
      </c>
      <c r="J7" s="121" t="s">
        <v>20</v>
      </c>
      <c r="K7" s="122"/>
      <c r="L7" s="122"/>
      <c r="M7" s="122"/>
      <c r="N7" s="122"/>
      <c r="O7" s="15"/>
      <c r="P7" s="15"/>
    </row>
    <row r="8" spans="1:19" ht="17.25" customHeight="1">
      <c r="A8" s="28">
        <v>6</v>
      </c>
      <c r="B8" s="28">
        <v>10</v>
      </c>
      <c r="C8" s="28">
        <v>7</v>
      </c>
      <c r="D8" s="28">
        <v>16</v>
      </c>
      <c r="E8" s="29">
        <v>12</v>
      </c>
      <c r="F8" s="28">
        <v>1</v>
      </c>
      <c r="G8" s="28">
        <v>2</v>
      </c>
      <c r="H8" s="28">
        <v>2</v>
      </c>
      <c r="I8" s="30">
        <v>40</v>
      </c>
      <c r="J8" s="121"/>
      <c r="K8" s="122"/>
      <c r="L8" s="122"/>
      <c r="M8" s="122"/>
      <c r="N8" s="122"/>
      <c r="O8" s="15"/>
      <c r="P8" s="15"/>
    </row>
    <row r="9" spans="1:19" ht="17.25" customHeight="1">
      <c r="A9" s="27">
        <v>7</v>
      </c>
      <c r="B9" s="23">
        <v>11</v>
      </c>
      <c r="C9" s="23">
        <v>16</v>
      </c>
      <c r="D9" s="23">
        <v>5</v>
      </c>
      <c r="E9" s="24">
        <v>13</v>
      </c>
      <c r="F9" s="23">
        <v>0</v>
      </c>
      <c r="G9" s="23">
        <v>5</v>
      </c>
      <c r="H9" s="23">
        <v>2</v>
      </c>
      <c r="I9" s="24">
        <v>38</v>
      </c>
      <c r="J9" s="121"/>
      <c r="K9" s="122"/>
      <c r="L9" s="122"/>
      <c r="M9" s="122"/>
      <c r="N9" s="122"/>
      <c r="O9" s="15"/>
      <c r="P9" s="15"/>
    </row>
    <row r="10" spans="1:19" ht="17.25" customHeight="1">
      <c r="A10" s="25">
        <v>8</v>
      </c>
      <c r="B10" s="23">
        <v>11</v>
      </c>
      <c r="C10" s="23">
        <v>2</v>
      </c>
      <c r="D10" s="23">
        <v>10</v>
      </c>
      <c r="E10" s="24">
        <v>22</v>
      </c>
      <c r="F10" s="23">
        <v>39</v>
      </c>
      <c r="G10" s="23">
        <v>1</v>
      </c>
      <c r="H10" s="23">
        <v>3</v>
      </c>
      <c r="I10" s="24">
        <v>2</v>
      </c>
      <c r="J10" s="121"/>
      <c r="K10" s="122"/>
      <c r="L10" s="122"/>
      <c r="M10" s="122"/>
      <c r="N10" s="122"/>
      <c r="O10" s="15"/>
      <c r="P10" s="15"/>
    </row>
    <row r="11" spans="1:19" ht="17.25" customHeight="1">
      <c r="A11" s="25">
        <v>9</v>
      </c>
      <c r="B11" s="24">
        <v>7</v>
      </c>
      <c r="C11" s="23">
        <v>21</v>
      </c>
      <c r="D11" s="23">
        <v>8</v>
      </c>
      <c r="E11" s="23">
        <v>9</v>
      </c>
      <c r="F11" s="24">
        <v>1</v>
      </c>
      <c r="G11" s="23">
        <v>2</v>
      </c>
      <c r="H11" s="23">
        <v>3</v>
      </c>
      <c r="I11" s="23">
        <v>39</v>
      </c>
      <c r="J11" s="121"/>
      <c r="K11" s="122"/>
      <c r="L11" s="122"/>
      <c r="M11" s="122"/>
      <c r="N11" s="122"/>
      <c r="O11" s="15"/>
      <c r="P11" s="15"/>
    </row>
    <row r="12" spans="1:19" ht="17.25" customHeight="1">
      <c r="A12" s="27">
        <v>10</v>
      </c>
      <c r="B12" s="23">
        <v>12</v>
      </c>
      <c r="C12" s="23">
        <v>11</v>
      </c>
      <c r="D12" s="23">
        <v>21</v>
      </c>
      <c r="E12" s="24">
        <v>1</v>
      </c>
      <c r="F12" s="23">
        <v>3</v>
      </c>
      <c r="G12" s="23">
        <v>3</v>
      </c>
      <c r="H12" s="23">
        <v>3</v>
      </c>
      <c r="I12" s="24">
        <v>36</v>
      </c>
      <c r="J12" s="18"/>
      <c r="L12" s="15"/>
      <c r="O12" s="15"/>
      <c r="P12" s="15"/>
    </row>
    <row r="13" spans="1:19">
      <c r="A13" s="1"/>
      <c r="B13" s="45">
        <f>SUM(B3:E3)</f>
        <v>45</v>
      </c>
      <c r="J13" s="55"/>
    </row>
    <row r="14" spans="1:19">
      <c r="A14" s="52" t="s">
        <v>13</v>
      </c>
      <c r="B14" s="52" t="s">
        <v>4</v>
      </c>
      <c r="C14" s="52" t="s">
        <v>5</v>
      </c>
    </row>
    <row r="15" spans="1:19">
      <c r="A15" s="34">
        <v>1</v>
      </c>
      <c r="B15" s="53">
        <f>SUM(C3*100/$B$13)</f>
        <v>20</v>
      </c>
      <c r="C15" s="53">
        <f>SUM(G3*100/$B$13)</f>
        <v>84.444444444444443</v>
      </c>
    </row>
    <row r="16" spans="1:19" ht="20.25" customHeight="1">
      <c r="A16" s="48">
        <v>2</v>
      </c>
      <c r="B16" s="53">
        <f>SUM(E4*100/$B$13)</f>
        <v>33.333333333333336</v>
      </c>
      <c r="C16" s="53">
        <f>SUM(I4*100/$B$13)</f>
        <v>82.222222222222229</v>
      </c>
      <c r="D16" s="16"/>
      <c r="E16" s="16"/>
      <c r="F16" s="16"/>
      <c r="G16" s="16"/>
      <c r="H16" s="16"/>
      <c r="I16" s="16"/>
      <c r="J16" s="16"/>
      <c r="K16" s="16"/>
      <c r="L16" s="16"/>
    </row>
    <row r="17" spans="1:15" ht="20.25" customHeight="1">
      <c r="A17" s="32">
        <v>3</v>
      </c>
      <c r="B17" s="53">
        <f>SUM(E5*100/$B$13)</f>
        <v>31.111111111111111</v>
      </c>
      <c r="C17" s="53">
        <f>SUM(I5*100/$B$13)</f>
        <v>82.222222222222229</v>
      </c>
    </row>
    <row r="18" spans="1:15" ht="20.25" customHeight="1">
      <c r="A18" s="34">
        <v>4</v>
      </c>
      <c r="B18" s="53">
        <f>SUM(B6*100/$B$13)</f>
        <v>15.555555555555555</v>
      </c>
      <c r="C18" s="53">
        <f>SUM(F6*100/$B$13)</f>
        <v>82.222222222222229</v>
      </c>
    </row>
    <row r="19" spans="1:15" ht="20.25" customHeight="1">
      <c r="A19" s="34">
        <v>5</v>
      </c>
      <c r="B19" s="53">
        <f>SUM(E7*100/$B$13)</f>
        <v>48.888888888888886</v>
      </c>
      <c r="C19" s="53">
        <f>SUM(I7*100/$B$13)</f>
        <v>4.4444444444444446</v>
      </c>
    </row>
    <row r="20" spans="1:15" ht="20.25" customHeight="1">
      <c r="A20" s="32">
        <v>6</v>
      </c>
      <c r="B20" s="53">
        <f>SUM(E8*100/$B$13)</f>
        <v>26.666666666666668</v>
      </c>
      <c r="C20" s="53">
        <f>SUM(I8*100/$B$13)</f>
        <v>88.888888888888886</v>
      </c>
    </row>
    <row r="21" spans="1:15" ht="20.25" customHeight="1">
      <c r="A21" s="49">
        <v>7</v>
      </c>
      <c r="B21" s="53">
        <f>SUM(E9*100/$B$13)</f>
        <v>28.888888888888889</v>
      </c>
      <c r="C21" s="53">
        <f>SUM(I9*100/$B$13)</f>
        <v>84.444444444444443</v>
      </c>
      <c r="D21" s="4"/>
      <c r="E21" s="4"/>
      <c r="F21" s="4"/>
      <c r="G21" s="4"/>
      <c r="H21" s="4"/>
      <c r="I21" s="4"/>
      <c r="J21" s="5"/>
      <c r="K21" s="5"/>
      <c r="L21" s="5"/>
      <c r="M21" s="5"/>
      <c r="N21" s="5"/>
    </row>
    <row r="22" spans="1:15" ht="20.25" customHeight="1">
      <c r="A22" s="32">
        <v>8</v>
      </c>
      <c r="B22" s="53">
        <f>SUM(E10*100/$B$13)</f>
        <v>48.888888888888886</v>
      </c>
      <c r="C22" s="53">
        <f>SUM(I10*100/$B$13)</f>
        <v>4.4444444444444446</v>
      </c>
    </row>
    <row r="23" spans="1:15" ht="20.25" customHeight="1">
      <c r="A23" s="34">
        <v>9</v>
      </c>
      <c r="B23" s="53">
        <f>SUM(B11*100/$B$13)</f>
        <v>15.555555555555555</v>
      </c>
      <c r="C23" s="53">
        <f>SUM(F11*100/$B$13)</f>
        <v>2.2222222222222223</v>
      </c>
    </row>
    <row r="24" spans="1:15" ht="20.25" customHeight="1">
      <c r="A24" s="34">
        <v>10</v>
      </c>
      <c r="B24" s="53">
        <f>SUM(E12*100/$B$13)</f>
        <v>2.2222222222222223</v>
      </c>
      <c r="C24" s="53">
        <f>SUM(I12*100/$B$13)</f>
        <v>80</v>
      </c>
    </row>
    <row r="25" spans="1:15" ht="20.25" customHeight="1">
      <c r="A25" s="49" t="s">
        <v>8</v>
      </c>
      <c r="B25" s="51">
        <f>SUM(B15:B24)/10</f>
        <v>27.111111111111107</v>
      </c>
      <c r="C25" s="51">
        <f>SUM(C15:C24)/10</f>
        <v>59.555555555555557</v>
      </c>
    </row>
    <row r="26" spans="1:15" ht="20.25" customHeight="1">
      <c r="D26" s="4"/>
      <c r="E26" s="4"/>
      <c r="F26" s="4"/>
      <c r="G26" s="4"/>
      <c r="H26" s="4"/>
      <c r="I26" s="4"/>
      <c r="J26" s="4"/>
      <c r="K26" s="4"/>
      <c r="L26" s="5"/>
      <c r="M26" s="5"/>
      <c r="N26" s="5"/>
      <c r="O26" s="5"/>
    </row>
    <row r="27" spans="1:15">
      <c r="A27" s="1"/>
    </row>
    <row r="28" spans="1:15">
      <c r="A28" s="2"/>
    </row>
    <row r="29" spans="1:15" s="7" customForma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5" s="7" customForma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5" s="7" customForma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5" s="7" customForma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s="7" customFormat="1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11" s="7" customFormat="1">
      <c r="A34" s="8"/>
    </row>
    <row r="35" spans="1:11" s="7" customFormat="1">
      <c r="A35" s="9"/>
    </row>
    <row r="36" spans="1:11" s="7" customFormat="1">
      <c r="A36" s="10"/>
    </row>
  </sheetData>
  <mergeCells count="4">
    <mergeCell ref="A1:A2"/>
    <mergeCell ref="B1:E1"/>
    <mergeCell ref="F1:I1"/>
    <mergeCell ref="J7:N11"/>
  </mergeCells>
  <pageMargins left="0.25" right="0.25" top="0.75" bottom="0.75" header="0.3" footer="0.3"/>
  <pageSetup paperSize="9" scale="97" fitToWidth="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rightToLeft="1" view="pageBreakPreview" zoomScale="60" zoomScaleNormal="100" workbookViewId="0">
      <selection activeCell="D30" sqref="D30:D31"/>
    </sheetView>
  </sheetViews>
  <sheetFormatPr defaultRowHeight="22.5"/>
  <cols>
    <col min="2" max="3" width="7.19921875" customWidth="1"/>
    <col min="4" max="4" width="7.8984375" customWidth="1"/>
    <col min="5" max="5" width="8" customWidth="1"/>
    <col min="6" max="6" width="9.09765625" customWidth="1"/>
    <col min="7" max="7" width="8.8984375" customWidth="1"/>
    <col min="8" max="8" width="8.19921875" customWidth="1"/>
    <col min="9" max="9" width="7.69921875" customWidth="1"/>
    <col min="10" max="10" width="4.09765625" customWidth="1"/>
    <col min="11" max="11" width="2.59765625" customWidth="1"/>
    <col min="12" max="12" width="6.09765625" customWidth="1"/>
    <col min="14" max="14" width="11.59765625" customWidth="1"/>
  </cols>
  <sheetData>
    <row r="1" spans="1:19">
      <c r="A1" s="117" t="s">
        <v>6</v>
      </c>
      <c r="B1" s="119" t="s">
        <v>4</v>
      </c>
      <c r="C1" s="119"/>
      <c r="D1" s="119"/>
      <c r="E1" s="119"/>
      <c r="F1" s="119" t="s">
        <v>5</v>
      </c>
      <c r="G1" s="119"/>
      <c r="H1" s="119"/>
      <c r="I1" s="119"/>
      <c r="J1" s="17"/>
    </row>
    <row r="2" spans="1:19">
      <c r="A2" s="123"/>
      <c r="B2" s="77" t="s">
        <v>0</v>
      </c>
      <c r="C2" s="77" t="s">
        <v>1</v>
      </c>
      <c r="D2" s="77" t="s">
        <v>2</v>
      </c>
      <c r="E2" s="77" t="s">
        <v>3</v>
      </c>
      <c r="F2" s="77" t="s">
        <v>0</v>
      </c>
      <c r="G2" s="77" t="s">
        <v>1</v>
      </c>
      <c r="H2" s="77" t="s">
        <v>2</v>
      </c>
      <c r="I2" s="77" t="s">
        <v>3</v>
      </c>
      <c r="J2" s="17"/>
    </row>
    <row r="3" spans="1:19" ht="17.25" customHeight="1">
      <c r="A3" s="32">
        <v>1</v>
      </c>
      <c r="B3" s="19">
        <v>52</v>
      </c>
      <c r="C3" s="46">
        <v>7</v>
      </c>
      <c r="D3" s="19">
        <v>20</v>
      </c>
      <c r="E3" s="91">
        <v>60</v>
      </c>
      <c r="F3" s="19">
        <v>3</v>
      </c>
      <c r="G3" s="46">
        <v>24</v>
      </c>
      <c r="H3" s="135">
        <v>2</v>
      </c>
      <c r="I3" s="91">
        <v>110</v>
      </c>
      <c r="J3" s="137"/>
      <c r="K3" s="7"/>
      <c r="L3" s="98"/>
      <c r="M3" s="15"/>
      <c r="N3" s="15"/>
      <c r="O3" s="15"/>
      <c r="P3" s="15"/>
      <c r="Q3" s="15"/>
      <c r="R3" s="15"/>
      <c r="S3" s="15"/>
    </row>
    <row r="4" spans="1:19" ht="17.25" customHeight="1">
      <c r="A4" s="34">
        <v>2</v>
      </c>
      <c r="B4" s="19">
        <v>9</v>
      </c>
      <c r="C4" s="19">
        <v>31</v>
      </c>
      <c r="D4" s="19">
        <v>25</v>
      </c>
      <c r="E4" s="46">
        <v>74</v>
      </c>
      <c r="F4" s="19">
        <v>5</v>
      </c>
      <c r="G4" s="19">
        <v>13</v>
      </c>
      <c r="H4" s="135">
        <v>11</v>
      </c>
      <c r="I4" s="46">
        <v>110</v>
      </c>
      <c r="J4" s="137"/>
      <c r="K4" s="7"/>
      <c r="L4" s="98"/>
      <c r="M4" s="15"/>
      <c r="N4" s="15"/>
      <c r="O4" s="15"/>
      <c r="P4" s="15"/>
      <c r="Q4" s="15"/>
      <c r="R4" s="15"/>
      <c r="S4" s="15"/>
    </row>
    <row r="5" spans="1:19" ht="17.25" customHeight="1">
      <c r="A5" s="34">
        <v>3</v>
      </c>
      <c r="B5" s="19">
        <v>6</v>
      </c>
      <c r="C5" s="19">
        <v>23</v>
      </c>
      <c r="D5" s="19">
        <v>22</v>
      </c>
      <c r="E5" s="46">
        <v>88</v>
      </c>
      <c r="F5" s="19">
        <v>3</v>
      </c>
      <c r="G5" s="19">
        <v>7</v>
      </c>
      <c r="H5" s="135">
        <v>22</v>
      </c>
      <c r="I5" s="46">
        <v>107</v>
      </c>
      <c r="J5" s="137"/>
      <c r="K5" s="7"/>
      <c r="L5" s="98"/>
      <c r="M5" s="15"/>
      <c r="N5" s="15"/>
      <c r="O5" s="15"/>
      <c r="P5" s="15"/>
      <c r="Q5" s="15"/>
      <c r="R5" s="15"/>
      <c r="S5" s="15"/>
    </row>
    <row r="6" spans="1:19" ht="17.25" customHeight="1">
      <c r="A6" s="35">
        <v>4</v>
      </c>
      <c r="B6" s="46">
        <v>19</v>
      </c>
      <c r="C6" s="19">
        <v>40</v>
      </c>
      <c r="D6" s="19">
        <v>35</v>
      </c>
      <c r="E6" s="19">
        <v>45</v>
      </c>
      <c r="F6" s="46">
        <v>50</v>
      </c>
      <c r="G6" s="19">
        <v>25</v>
      </c>
      <c r="H6" s="135">
        <v>18</v>
      </c>
      <c r="I6" s="19">
        <v>46</v>
      </c>
      <c r="J6" s="137"/>
      <c r="K6" s="7"/>
      <c r="L6" s="98"/>
      <c r="M6" s="136" t="s">
        <v>19</v>
      </c>
      <c r="N6" s="136"/>
      <c r="O6" s="15"/>
      <c r="P6" s="15"/>
      <c r="Q6" s="15"/>
      <c r="R6" s="15"/>
      <c r="S6" s="15"/>
    </row>
    <row r="7" spans="1:19" ht="17.25" customHeight="1">
      <c r="A7" s="32">
        <v>5</v>
      </c>
      <c r="B7" s="19">
        <v>28</v>
      </c>
      <c r="C7" s="19">
        <v>21</v>
      </c>
      <c r="D7" s="19">
        <v>12</v>
      </c>
      <c r="E7" s="46">
        <v>77</v>
      </c>
      <c r="F7" s="19">
        <v>6</v>
      </c>
      <c r="G7" s="19">
        <v>17</v>
      </c>
      <c r="H7" s="135">
        <v>3</v>
      </c>
      <c r="I7" s="46">
        <v>113</v>
      </c>
      <c r="J7" s="137"/>
      <c r="K7" s="7"/>
      <c r="L7" s="98"/>
      <c r="M7" s="136"/>
      <c r="N7" s="136"/>
      <c r="O7" s="15"/>
      <c r="P7" s="15"/>
    </row>
    <row r="8" spans="1:19" ht="17.25" customHeight="1">
      <c r="A8" s="36">
        <v>6</v>
      </c>
      <c r="B8" s="19">
        <v>11</v>
      </c>
      <c r="C8" s="19">
        <v>28</v>
      </c>
      <c r="D8" s="19">
        <v>30</v>
      </c>
      <c r="E8" s="46">
        <v>70</v>
      </c>
      <c r="F8" s="19">
        <v>2</v>
      </c>
      <c r="G8" s="19">
        <v>11</v>
      </c>
      <c r="H8" s="135">
        <v>23</v>
      </c>
      <c r="I8" s="46">
        <v>103</v>
      </c>
      <c r="J8" s="137"/>
      <c r="K8" s="138"/>
      <c r="L8" s="98"/>
      <c r="M8" s="136"/>
      <c r="N8" s="136"/>
      <c r="O8" s="15"/>
      <c r="P8" s="15"/>
    </row>
    <row r="9" spans="1:19" ht="17.25" customHeight="1">
      <c r="A9" s="32">
        <v>7</v>
      </c>
      <c r="B9" s="19">
        <v>1</v>
      </c>
      <c r="C9" s="19">
        <v>39</v>
      </c>
      <c r="D9" s="19">
        <v>18</v>
      </c>
      <c r="E9" s="46">
        <v>81</v>
      </c>
      <c r="F9" s="19">
        <v>0</v>
      </c>
      <c r="G9" s="19">
        <v>25</v>
      </c>
      <c r="H9" s="135">
        <v>11</v>
      </c>
      <c r="I9" s="46">
        <v>103</v>
      </c>
      <c r="J9" s="137"/>
      <c r="K9" s="7"/>
      <c r="L9" s="98"/>
      <c r="M9" s="136"/>
      <c r="N9" s="136"/>
      <c r="O9" s="15"/>
      <c r="P9" s="15"/>
    </row>
    <row r="10" spans="1:19" ht="17.25" customHeight="1">
      <c r="A10" s="34">
        <v>8</v>
      </c>
      <c r="B10" s="19">
        <v>5</v>
      </c>
      <c r="C10" s="19">
        <v>20</v>
      </c>
      <c r="D10" s="19">
        <v>19</v>
      </c>
      <c r="E10" s="46">
        <v>95</v>
      </c>
      <c r="F10" s="19">
        <v>4</v>
      </c>
      <c r="G10" s="19">
        <v>22</v>
      </c>
      <c r="H10" s="135">
        <v>13</v>
      </c>
      <c r="I10" s="46">
        <v>100</v>
      </c>
      <c r="J10" s="137"/>
      <c r="K10" s="7"/>
      <c r="L10" s="98"/>
      <c r="O10" s="15"/>
      <c r="P10" s="15"/>
    </row>
    <row r="11" spans="1:19" ht="17.25" customHeight="1">
      <c r="A11" s="34">
        <v>9</v>
      </c>
      <c r="B11" s="46">
        <v>7</v>
      </c>
      <c r="C11" s="19">
        <v>20</v>
      </c>
      <c r="D11" s="19">
        <v>20</v>
      </c>
      <c r="E11" s="19">
        <v>92</v>
      </c>
      <c r="F11" s="46">
        <v>7</v>
      </c>
      <c r="G11" s="19">
        <v>13</v>
      </c>
      <c r="H11" s="135">
        <v>15</v>
      </c>
      <c r="I11" s="19">
        <v>104</v>
      </c>
      <c r="J11" s="137"/>
      <c r="K11" s="7"/>
      <c r="L11" s="98"/>
      <c r="O11" s="15"/>
      <c r="P11" s="15"/>
    </row>
    <row r="12" spans="1:19" ht="17.25" customHeight="1">
      <c r="A12" s="32">
        <v>10</v>
      </c>
      <c r="B12" s="19">
        <v>8</v>
      </c>
      <c r="C12" s="19">
        <v>26</v>
      </c>
      <c r="D12" s="19">
        <v>24</v>
      </c>
      <c r="E12" s="46">
        <v>81</v>
      </c>
      <c r="F12" s="19">
        <v>1</v>
      </c>
      <c r="G12" s="19">
        <v>7</v>
      </c>
      <c r="H12" s="135">
        <v>13</v>
      </c>
      <c r="I12" s="46">
        <v>118</v>
      </c>
      <c r="J12" s="137"/>
      <c r="K12" s="7"/>
      <c r="L12" s="98"/>
      <c r="O12" s="15"/>
      <c r="P12" s="15"/>
    </row>
    <row r="13" spans="1:19">
      <c r="A13" s="25"/>
      <c r="B13" s="19">
        <f>SUM(B3:B12)</f>
        <v>146</v>
      </c>
      <c r="C13" s="19">
        <f t="shared" ref="C13:I13" si="0">SUM(C3:C12)</f>
        <v>255</v>
      </c>
      <c r="D13" s="19">
        <f t="shared" si="0"/>
        <v>225</v>
      </c>
      <c r="E13" s="19">
        <f t="shared" si="0"/>
        <v>763</v>
      </c>
      <c r="F13" s="19">
        <f t="shared" si="0"/>
        <v>81</v>
      </c>
      <c r="G13" s="19">
        <f t="shared" si="0"/>
        <v>164</v>
      </c>
      <c r="H13" s="135">
        <f t="shared" si="0"/>
        <v>131</v>
      </c>
      <c r="I13" s="19">
        <f t="shared" si="0"/>
        <v>1014</v>
      </c>
      <c r="J13" s="139"/>
      <c r="K13" s="7"/>
      <c r="L13" s="7"/>
      <c r="M13" s="92"/>
    </row>
    <row r="14" spans="1:19">
      <c r="A14" s="1"/>
    </row>
    <row r="15" spans="1:19">
      <c r="A15" s="52" t="s">
        <v>13</v>
      </c>
      <c r="B15" s="52" t="s">
        <v>4</v>
      </c>
      <c r="C15" s="52" t="s">
        <v>5</v>
      </c>
      <c r="F15" s="89">
        <f>SUM(B3:E3)</f>
        <v>139</v>
      </c>
    </row>
    <row r="16" spans="1:19" ht="20.25" customHeight="1">
      <c r="A16" s="34">
        <v>1</v>
      </c>
      <c r="B16" s="53">
        <f>SUM(C3*100/$F$15)</f>
        <v>5.0359712230215825</v>
      </c>
      <c r="C16" s="53">
        <f>SUM(G3*100/$F$15)</f>
        <v>17.266187050359711</v>
      </c>
      <c r="D16" s="16"/>
      <c r="E16" s="16"/>
      <c r="F16" s="16"/>
      <c r="G16" s="16"/>
      <c r="H16" s="16"/>
      <c r="I16" s="16"/>
      <c r="J16" s="16"/>
      <c r="K16" s="16"/>
      <c r="L16" s="16"/>
    </row>
    <row r="17" spans="1:15" ht="20.25" customHeight="1">
      <c r="A17" s="48">
        <v>2</v>
      </c>
      <c r="B17" s="53">
        <f>SUM(E4*100/$F$15)</f>
        <v>53.237410071942449</v>
      </c>
      <c r="C17" s="53">
        <f>SUM(I4*100/$F$15)</f>
        <v>79.136690647482013</v>
      </c>
    </row>
    <row r="18" spans="1:15" ht="20.25" customHeight="1">
      <c r="A18" s="32">
        <v>3</v>
      </c>
      <c r="B18" s="53">
        <f>SUM(E5*100/$F$15)</f>
        <v>63.309352517985609</v>
      </c>
      <c r="C18" s="53">
        <f>SUM(I5*100/$F$15)</f>
        <v>76.978417266187051</v>
      </c>
    </row>
    <row r="19" spans="1:15" ht="20.25" customHeight="1">
      <c r="A19" s="34">
        <v>4</v>
      </c>
      <c r="B19" s="53">
        <f>SUM(B6*100/$F$15)</f>
        <v>13.669064748201439</v>
      </c>
      <c r="C19" s="53">
        <f>SUM(F6*100/$F$15)</f>
        <v>35.97122302158273</v>
      </c>
    </row>
    <row r="20" spans="1:15" ht="20.25" customHeight="1">
      <c r="A20" s="34">
        <v>5</v>
      </c>
      <c r="B20" s="53">
        <f>SUM(E7*100/$F$15)</f>
        <v>55.39568345323741</v>
      </c>
      <c r="C20" s="53">
        <f>SUM(I7*100/$F$15)</f>
        <v>81.294964028776974</v>
      </c>
    </row>
    <row r="21" spans="1:15" ht="20.25" customHeight="1">
      <c r="A21" s="32">
        <v>6</v>
      </c>
      <c r="B21" s="53">
        <f>SUM(E8*100/$F$15)</f>
        <v>50.359712230215827</v>
      </c>
      <c r="C21" s="53">
        <f>SUM(I8*100/$F$15)</f>
        <v>74.100719424460436</v>
      </c>
      <c r="D21" s="4"/>
      <c r="E21" s="4"/>
      <c r="F21" s="4"/>
      <c r="G21" s="4"/>
      <c r="H21" s="4"/>
      <c r="I21" s="4"/>
      <c r="J21" s="5"/>
      <c r="K21" s="5"/>
      <c r="L21" s="5"/>
      <c r="M21" s="5"/>
      <c r="N21" s="5"/>
    </row>
    <row r="22" spans="1:15" ht="20.25" customHeight="1">
      <c r="A22" s="49">
        <v>7</v>
      </c>
      <c r="B22" s="53">
        <f>SUM(E9*100/$F$15)</f>
        <v>58.273381294964025</v>
      </c>
      <c r="C22" s="53">
        <f>SUM(I9*100/$F$15)</f>
        <v>74.100719424460436</v>
      </c>
    </row>
    <row r="23" spans="1:15" ht="20.25" customHeight="1">
      <c r="A23" s="32">
        <v>8</v>
      </c>
      <c r="B23" s="53">
        <f>SUM(E10*100/$F$15)</f>
        <v>68.345323741007192</v>
      </c>
      <c r="C23" s="53">
        <f>SUM(I10*100/$F$15)</f>
        <v>71.942446043165461</v>
      </c>
    </row>
    <row r="24" spans="1:15" ht="20.25" customHeight="1">
      <c r="A24" s="34">
        <v>9</v>
      </c>
      <c r="B24" s="53">
        <f>SUM(B11*100/$F$15)</f>
        <v>5.0359712230215825</v>
      </c>
      <c r="C24" s="53">
        <f>SUM(F11*100/$F$15)</f>
        <v>5.0359712230215825</v>
      </c>
    </row>
    <row r="25" spans="1:15" ht="20.25" customHeight="1">
      <c r="A25" s="34">
        <v>10</v>
      </c>
      <c r="B25" s="53">
        <f>SUM(E12*100/$F$15)</f>
        <v>58.273381294964025</v>
      </c>
      <c r="C25" s="53">
        <f>SUM(I12*100/$F$15)</f>
        <v>84.892086330935257</v>
      </c>
    </row>
    <row r="26" spans="1:15" ht="20.25" customHeight="1">
      <c r="A26" s="49" t="s">
        <v>8</v>
      </c>
      <c r="B26" s="51">
        <f>SUM(B16:B25)/10</f>
        <v>43.093525179856115</v>
      </c>
      <c r="C26" s="51">
        <f>SUM(C16:C25)/10</f>
        <v>60.07194244604316</v>
      </c>
      <c r="D26" s="4"/>
      <c r="E26" s="4"/>
      <c r="F26" s="4"/>
      <c r="G26" s="4"/>
      <c r="H26" s="4"/>
      <c r="I26" s="4"/>
      <c r="J26" s="4"/>
      <c r="K26" s="4"/>
      <c r="L26" s="5"/>
      <c r="M26" s="5"/>
      <c r="N26" s="5"/>
      <c r="O26" s="5"/>
    </row>
    <row r="27" spans="1:15">
      <c r="A27" s="1"/>
    </row>
    <row r="28" spans="1:15">
      <c r="A28" s="2"/>
    </row>
    <row r="29" spans="1:15">
      <c r="A29" s="6"/>
    </row>
    <row r="30" spans="1:15" s="7" customFormat="1">
      <c r="A30" s="11"/>
      <c r="B30" s="116"/>
      <c r="C30" s="116"/>
      <c r="D30" s="116"/>
      <c r="E30" s="116"/>
      <c r="F30" s="116"/>
      <c r="G30" s="116"/>
      <c r="H30" s="116"/>
      <c r="I30" s="116"/>
      <c r="J30" s="116"/>
      <c r="K30" s="116"/>
    </row>
    <row r="31" spans="1:15" s="7" customFormat="1">
      <c r="A31" s="11"/>
      <c r="B31" s="116"/>
      <c r="C31" s="116"/>
      <c r="D31" s="116"/>
      <c r="E31" s="116"/>
      <c r="F31" s="116"/>
      <c r="G31" s="116"/>
      <c r="H31" s="116"/>
      <c r="I31" s="116"/>
      <c r="J31" s="116"/>
      <c r="K31" s="116"/>
    </row>
    <row r="32" spans="1:15" s="7" customForma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s="7" customForma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s="7" customForma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s="7" customForma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s="7" customFormat="1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pans="1:11" s="7" customFormat="1">
      <c r="A37" s="8"/>
    </row>
    <row r="38" spans="1:11" s="7" customFormat="1">
      <c r="A38" s="9"/>
    </row>
    <row r="39" spans="1:11" s="7" customFormat="1">
      <c r="A39" s="10"/>
    </row>
  </sheetData>
  <mergeCells count="14">
    <mergeCell ref="M6:N9"/>
    <mergeCell ref="I30:I31"/>
    <mergeCell ref="J30:J31"/>
    <mergeCell ref="K30:K31"/>
    <mergeCell ref="A1:A2"/>
    <mergeCell ref="B1:E1"/>
    <mergeCell ref="F1:I1"/>
    <mergeCell ref="B30:B31"/>
    <mergeCell ref="C30:C31"/>
    <mergeCell ref="D30:D31"/>
    <mergeCell ref="E30:E31"/>
    <mergeCell ref="F30:F31"/>
    <mergeCell ref="G30:G31"/>
    <mergeCell ref="H30:H31"/>
  </mergeCells>
  <pageMargins left="0.25" right="0.25" top="0.75" bottom="0.75" header="0.3" footer="0.3"/>
  <pageSetup paperSize="9" scale="77" fitToWidth="0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rightToLeft="1" view="pageBreakPreview" zoomScale="60" zoomScaleNormal="100" workbookViewId="0">
      <selection activeCell="D30" sqref="D30"/>
    </sheetView>
  </sheetViews>
  <sheetFormatPr defaultRowHeight="22.5"/>
  <cols>
    <col min="2" max="3" width="7.19921875" customWidth="1"/>
    <col min="4" max="4" width="7.8984375" customWidth="1"/>
    <col min="5" max="5" width="8" customWidth="1"/>
    <col min="6" max="6" width="9.09765625" customWidth="1"/>
    <col min="7" max="7" width="8.8984375" customWidth="1"/>
    <col min="8" max="8" width="8.19921875" customWidth="1"/>
    <col min="9" max="9" width="7.69921875" customWidth="1"/>
    <col min="10" max="10" width="5.5" customWidth="1"/>
    <col min="11" max="11" width="4.69921875" customWidth="1"/>
    <col min="12" max="12" width="8" customWidth="1"/>
  </cols>
  <sheetData>
    <row r="1" spans="1:19">
      <c r="A1" s="117" t="s">
        <v>6</v>
      </c>
      <c r="B1" s="119" t="s">
        <v>4</v>
      </c>
      <c r="C1" s="119"/>
      <c r="D1" s="119"/>
      <c r="E1" s="119"/>
      <c r="F1" s="119" t="s">
        <v>5</v>
      </c>
      <c r="G1" s="119"/>
      <c r="H1" s="119"/>
      <c r="I1" s="119"/>
      <c r="J1" s="17"/>
    </row>
    <row r="2" spans="1:19">
      <c r="A2" s="118"/>
      <c r="B2" s="77" t="s">
        <v>0</v>
      </c>
      <c r="C2" s="77" t="s">
        <v>1</v>
      </c>
      <c r="D2" s="77" t="s">
        <v>2</v>
      </c>
      <c r="E2" s="77" t="s">
        <v>3</v>
      </c>
      <c r="F2" s="77" t="s">
        <v>0</v>
      </c>
      <c r="G2" s="77" t="s">
        <v>1</v>
      </c>
      <c r="H2" s="77" t="s">
        <v>2</v>
      </c>
      <c r="I2" s="77" t="s">
        <v>3</v>
      </c>
      <c r="J2" s="17"/>
    </row>
    <row r="3" spans="1:19" ht="18.75" customHeight="1">
      <c r="A3" s="78">
        <v>1</v>
      </c>
      <c r="B3" s="56">
        <v>45</v>
      </c>
      <c r="C3" s="79">
        <v>58</v>
      </c>
      <c r="D3" s="56">
        <v>42</v>
      </c>
      <c r="E3" s="56">
        <v>104</v>
      </c>
      <c r="F3" s="56">
        <v>3</v>
      </c>
      <c r="G3" s="79">
        <v>66</v>
      </c>
      <c r="H3" s="56">
        <v>7</v>
      </c>
      <c r="I3" s="56">
        <v>173</v>
      </c>
      <c r="J3" s="56"/>
      <c r="L3" s="15"/>
      <c r="M3" s="15"/>
      <c r="N3" s="15"/>
      <c r="O3" s="15"/>
      <c r="P3" s="15"/>
      <c r="Q3" s="15"/>
      <c r="R3" s="15"/>
      <c r="S3" s="15"/>
    </row>
    <row r="4" spans="1:19" ht="18.75" customHeight="1">
      <c r="A4" s="80">
        <v>2</v>
      </c>
      <c r="B4" s="62">
        <v>18</v>
      </c>
      <c r="C4" s="62">
        <v>53</v>
      </c>
      <c r="D4" s="81">
        <v>22</v>
      </c>
      <c r="E4" s="82">
        <v>156</v>
      </c>
      <c r="F4" s="81">
        <v>5</v>
      </c>
      <c r="G4" s="81">
        <v>53</v>
      </c>
      <c r="H4" s="81">
        <v>3</v>
      </c>
      <c r="I4" s="82">
        <v>188</v>
      </c>
      <c r="J4" s="56"/>
      <c r="L4" s="15"/>
      <c r="M4" s="15"/>
      <c r="N4" s="15"/>
      <c r="O4" s="15"/>
      <c r="P4" s="15"/>
      <c r="Q4" s="15"/>
      <c r="R4" s="15"/>
      <c r="S4" s="15"/>
    </row>
    <row r="5" spans="1:19" ht="18.75" customHeight="1">
      <c r="A5" s="80">
        <v>3</v>
      </c>
      <c r="B5" s="81">
        <v>32</v>
      </c>
      <c r="C5" s="81">
        <v>26</v>
      </c>
      <c r="D5" s="81">
        <v>31</v>
      </c>
      <c r="E5" s="82">
        <v>160</v>
      </c>
      <c r="F5" s="81">
        <v>3</v>
      </c>
      <c r="G5" s="81">
        <v>5</v>
      </c>
      <c r="H5" s="81">
        <v>5</v>
      </c>
      <c r="I5" s="82">
        <v>236</v>
      </c>
      <c r="J5" s="56"/>
      <c r="L5" s="124" t="s">
        <v>18</v>
      </c>
      <c r="M5" s="124"/>
      <c r="N5" s="124"/>
      <c r="O5" s="15"/>
      <c r="P5" s="15"/>
      <c r="Q5" s="15"/>
      <c r="R5" s="15"/>
      <c r="S5" s="15"/>
    </row>
    <row r="6" spans="1:19" ht="18.75" customHeight="1">
      <c r="A6" s="83">
        <v>4</v>
      </c>
      <c r="B6" s="82">
        <v>67</v>
      </c>
      <c r="C6" s="81">
        <v>75</v>
      </c>
      <c r="D6" s="81">
        <v>37</v>
      </c>
      <c r="E6" s="81">
        <v>70</v>
      </c>
      <c r="F6" s="82">
        <v>187</v>
      </c>
      <c r="G6" s="81">
        <v>6</v>
      </c>
      <c r="H6" s="81">
        <v>3</v>
      </c>
      <c r="I6" s="81">
        <v>53</v>
      </c>
      <c r="J6" s="56"/>
      <c r="L6" s="124"/>
      <c r="M6" s="124"/>
      <c r="N6" s="124"/>
      <c r="O6" s="15"/>
      <c r="P6" s="15"/>
      <c r="Q6" s="15"/>
      <c r="R6" s="15"/>
      <c r="S6" s="15"/>
    </row>
    <row r="7" spans="1:19" ht="18.75" customHeight="1">
      <c r="A7" s="78">
        <v>5</v>
      </c>
      <c r="B7" s="81">
        <v>35</v>
      </c>
      <c r="C7" s="81">
        <v>32</v>
      </c>
      <c r="D7" s="81">
        <v>20</v>
      </c>
      <c r="E7" s="82">
        <v>162</v>
      </c>
      <c r="F7" s="81">
        <v>3</v>
      </c>
      <c r="G7" s="81">
        <v>2</v>
      </c>
      <c r="H7" s="81">
        <v>2</v>
      </c>
      <c r="I7" s="82">
        <v>242</v>
      </c>
      <c r="J7" s="56"/>
      <c r="L7" s="124"/>
      <c r="M7" s="124"/>
      <c r="N7" s="124"/>
      <c r="O7" s="15"/>
      <c r="P7" s="15"/>
    </row>
    <row r="8" spans="1:19" ht="18.75" customHeight="1">
      <c r="A8" s="84">
        <v>6</v>
      </c>
      <c r="B8" s="65">
        <v>11</v>
      </c>
      <c r="C8" s="65">
        <v>64</v>
      </c>
      <c r="D8" s="65">
        <v>45</v>
      </c>
      <c r="E8" s="85">
        <v>129</v>
      </c>
      <c r="F8" s="65">
        <v>3</v>
      </c>
      <c r="G8" s="65">
        <v>3</v>
      </c>
      <c r="H8" s="65">
        <v>5</v>
      </c>
      <c r="I8" s="86">
        <v>238</v>
      </c>
      <c r="J8" s="56"/>
      <c r="K8" s="3"/>
      <c r="L8" s="124"/>
      <c r="M8" s="124"/>
      <c r="N8" s="124"/>
      <c r="O8" s="15"/>
      <c r="P8" s="15"/>
    </row>
    <row r="9" spans="1:19" ht="18.75" customHeight="1">
      <c r="A9" s="78">
        <v>7</v>
      </c>
      <c r="B9" s="81">
        <v>20</v>
      </c>
      <c r="C9" s="81">
        <v>31</v>
      </c>
      <c r="D9" s="81">
        <v>45</v>
      </c>
      <c r="E9" s="82">
        <v>153</v>
      </c>
      <c r="F9" s="81">
        <v>3</v>
      </c>
      <c r="G9" s="81">
        <v>5</v>
      </c>
      <c r="H9" s="81">
        <v>3</v>
      </c>
      <c r="I9" s="82">
        <v>238</v>
      </c>
      <c r="J9" s="56"/>
      <c r="L9" s="124"/>
      <c r="M9" s="124"/>
      <c r="N9" s="124"/>
      <c r="O9" s="15"/>
      <c r="P9" s="15"/>
    </row>
    <row r="10" spans="1:19" ht="18.75" customHeight="1">
      <c r="A10" s="80">
        <v>8</v>
      </c>
      <c r="B10" s="81">
        <v>28</v>
      </c>
      <c r="C10" s="81">
        <v>33</v>
      </c>
      <c r="D10" s="81">
        <v>49</v>
      </c>
      <c r="E10" s="82">
        <v>139</v>
      </c>
      <c r="F10" s="81">
        <v>18</v>
      </c>
      <c r="G10" s="81">
        <v>8</v>
      </c>
      <c r="H10" s="81">
        <v>5</v>
      </c>
      <c r="I10" s="82">
        <v>218</v>
      </c>
      <c r="J10" s="56"/>
      <c r="O10" s="15"/>
      <c r="P10" s="15"/>
    </row>
    <row r="11" spans="1:19" ht="18.75" customHeight="1">
      <c r="A11" s="80">
        <v>9</v>
      </c>
      <c r="B11" s="82">
        <v>71</v>
      </c>
      <c r="C11" s="81">
        <v>26</v>
      </c>
      <c r="D11" s="81">
        <v>25</v>
      </c>
      <c r="E11" s="81">
        <v>127</v>
      </c>
      <c r="F11" s="82">
        <v>166</v>
      </c>
      <c r="G11" s="81">
        <v>4</v>
      </c>
      <c r="H11" s="81">
        <v>5</v>
      </c>
      <c r="I11" s="81">
        <v>74</v>
      </c>
      <c r="J11" s="56"/>
      <c r="O11" s="15"/>
      <c r="P11" s="15"/>
    </row>
    <row r="12" spans="1:19" ht="18.75" customHeight="1">
      <c r="A12" s="78">
        <v>10</v>
      </c>
      <c r="B12" s="81">
        <v>38</v>
      </c>
      <c r="C12" s="81">
        <v>19</v>
      </c>
      <c r="D12" s="81">
        <v>50</v>
      </c>
      <c r="E12" s="82">
        <v>142</v>
      </c>
      <c r="F12" s="81">
        <v>3</v>
      </c>
      <c r="G12" s="81">
        <v>6</v>
      </c>
      <c r="H12" s="81">
        <v>5</v>
      </c>
      <c r="I12" s="82">
        <v>235</v>
      </c>
      <c r="J12" s="56"/>
      <c r="O12" s="15"/>
      <c r="P12" s="15"/>
    </row>
    <row r="13" spans="1:19">
      <c r="A13" s="87"/>
      <c r="B13" s="81"/>
      <c r="C13" s="81"/>
      <c r="D13" s="81"/>
      <c r="E13" s="81"/>
      <c r="F13" s="81"/>
      <c r="G13" s="81"/>
      <c r="H13" s="81"/>
      <c r="I13" s="81"/>
      <c r="J13" s="56"/>
    </row>
    <row r="14" spans="1:19">
      <c r="A14" s="1"/>
    </row>
    <row r="15" spans="1:19" ht="17.25" customHeight="1">
      <c r="A15" s="52" t="s">
        <v>13</v>
      </c>
      <c r="B15" s="52" t="s">
        <v>4</v>
      </c>
      <c r="C15" s="52" t="s">
        <v>5</v>
      </c>
    </row>
    <row r="16" spans="1:19" ht="17.25" customHeight="1">
      <c r="A16" s="34">
        <v>1</v>
      </c>
      <c r="B16" s="53">
        <f>SUM(C3*100/$F$16)</f>
        <v>23.293172690763051</v>
      </c>
      <c r="C16" s="53">
        <f>SUM(G3*100/$F$16)</f>
        <v>26.506024096385541</v>
      </c>
      <c r="D16" s="16"/>
      <c r="E16" s="16"/>
      <c r="F16" s="88">
        <f>SUM(B3:E3)</f>
        <v>249</v>
      </c>
      <c r="G16" s="16"/>
      <c r="H16" s="16"/>
      <c r="I16" s="16"/>
      <c r="J16" s="16"/>
      <c r="K16" s="16"/>
      <c r="L16" s="16"/>
    </row>
    <row r="17" spans="1:15" ht="17.25" customHeight="1">
      <c r="A17" s="48">
        <v>2</v>
      </c>
      <c r="B17" s="53">
        <f>SUM(E4*100/$F$16)</f>
        <v>62.650602409638552</v>
      </c>
      <c r="C17" s="53">
        <f>SUM(I4*100/$F$16)</f>
        <v>75.502008032128515</v>
      </c>
    </row>
    <row r="18" spans="1:15" ht="17.25" customHeight="1">
      <c r="A18" s="32">
        <v>3</v>
      </c>
      <c r="B18" s="53">
        <f>SUM(E5*100/$F$16)</f>
        <v>64.257028112449802</v>
      </c>
      <c r="C18" s="53">
        <f>SUM(I5*100/$F$16)</f>
        <v>94.779116465863453</v>
      </c>
    </row>
    <row r="19" spans="1:15" ht="17.25" customHeight="1">
      <c r="A19" s="34">
        <v>4</v>
      </c>
      <c r="B19" s="53">
        <f>SUM(B6*100/$F$16)</f>
        <v>26.907630522088354</v>
      </c>
      <c r="C19" s="53">
        <f>SUM(F6*100/$F$16)</f>
        <v>75.100401606425706</v>
      </c>
    </row>
    <row r="20" spans="1:15" ht="17.25" customHeight="1">
      <c r="A20" s="34">
        <v>5</v>
      </c>
      <c r="B20" s="53">
        <f>SUM(E7*100/$F$16)</f>
        <v>65.060240963855421</v>
      </c>
      <c r="C20" s="53">
        <f>SUM(I7*100/$F$16)</f>
        <v>97.188755020080322</v>
      </c>
    </row>
    <row r="21" spans="1:15" ht="17.25" customHeight="1">
      <c r="A21" s="32">
        <v>6</v>
      </c>
      <c r="B21" s="53">
        <f>SUM(E8*100/$F$16)</f>
        <v>51.807228915662648</v>
      </c>
      <c r="C21" s="53">
        <f>SUM(I8*100/$F$16)</f>
        <v>95.582329317269071</v>
      </c>
      <c r="D21" s="4"/>
      <c r="E21" s="4"/>
      <c r="F21" s="4"/>
      <c r="G21" s="4"/>
      <c r="H21" s="4"/>
      <c r="I21" s="4"/>
      <c r="J21" s="5"/>
      <c r="K21" s="5"/>
      <c r="L21" s="5"/>
      <c r="M21" s="5"/>
      <c r="N21" s="5"/>
    </row>
    <row r="22" spans="1:15" ht="17.25" customHeight="1">
      <c r="A22" s="49">
        <v>7</v>
      </c>
      <c r="B22" s="53">
        <f>SUM(E9*100/$F$16)</f>
        <v>61.445783132530117</v>
      </c>
      <c r="C22" s="53">
        <f>SUM(I9*100/$F$16)</f>
        <v>95.582329317269071</v>
      </c>
    </row>
    <row r="23" spans="1:15" ht="17.25" customHeight="1">
      <c r="A23" s="32">
        <v>8</v>
      </c>
      <c r="B23" s="53">
        <f>SUM(E10*100/$F$16)</f>
        <v>55.823293172690761</v>
      </c>
      <c r="C23" s="53">
        <f>SUM(I10*100/$F$16)</f>
        <v>87.550200803212846</v>
      </c>
    </row>
    <row r="24" spans="1:15" ht="17.25" customHeight="1">
      <c r="A24" s="34">
        <v>9</v>
      </c>
      <c r="B24" s="53">
        <f>SUM(B11*100/$F$16)</f>
        <v>28.514056224899598</v>
      </c>
      <c r="C24" s="53">
        <f>SUM(F11*100/$F$16)</f>
        <v>66.666666666666671</v>
      </c>
    </row>
    <row r="25" spans="1:15" ht="17.25" customHeight="1">
      <c r="A25" s="34">
        <v>10</v>
      </c>
      <c r="B25" s="53">
        <f>SUM(E12*100/$F$16)</f>
        <v>57.028112449799195</v>
      </c>
      <c r="C25" s="53">
        <f>SUM(I12*100/$F$16)</f>
        <v>94.377510040160644</v>
      </c>
    </row>
    <row r="26" spans="1:15" ht="17.25" customHeight="1">
      <c r="A26" s="49" t="s">
        <v>8</v>
      </c>
      <c r="B26" s="51">
        <f>SUM(B16:B25)/10</f>
        <v>49.678714859437747</v>
      </c>
      <c r="C26" s="51">
        <f>SUM(C16:C25)/10</f>
        <v>80.883534136546174</v>
      </c>
      <c r="D26" s="4"/>
      <c r="E26" s="4"/>
      <c r="F26" s="4"/>
      <c r="G26" s="4"/>
      <c r="H26" s="4"/>
      <c r="I26" s="4"/>
      <c r="J26" s="4"/>
      <c r="K26" s="4"/>
      <c r="L26" s="5"/>
      <c r="M26" s="5"/>
      <c r="N26" s="5"/>
      <c r="O26" s="5"/>
    </row>
    <row r="27" spans="1:15">
      <c r="A27" s="1"/>
    </row>
    <row r="28" spans="1:15">
      <c r="A28" s="2"/>
    </row>
    <row r="29" spans="1:15">
      <c r="A29" s="6"/>
    </row>
    <row r="30" spans="1:15" s="7" customForma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5" s="7" customForma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5" s="7" customForma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s="7" customForma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s="7" customFormat="1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</row>
    <row r="35" spans="1:11" s="7" customFormat="1">
      <c r="A35" s="8"/>
    </row>
    <row r="36" spans="1:11" s="7" customFormat="1">
      <c r="A36" s="9"/>
    </row>
    <row r="37" spans="1:11" s="7" customFormat="1">
      <c r="A37" s="10"/>
    </row>
  </sheetData>
  <mergeCells count="4">
    <mergeCell ref="L5:N9"/>
    <mergeCell ref="A1:A2"/>
    <mergeCell ref="B1:E1"/>
    <mergeCell ref="F1:I1"/>
  </mergeCells>
  <pageMargins left="0.25" right="0.25" top="0.75" bottom="0.75" header="0.3" footer="0.3"/>
  <pageSetup paperSize="9" scale="90" fitToWidth="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rightToLeft="1" view="pageBreakPreview" zoomScale="60" zoomScaleNormal="100" workbookViewId="0">
      <selection activeCell="D30" sqref="D30"/>
    </sheetView>
  </sheetViews>
  <sheetFormatPr defaultRowHeight="22.5"/>
  <cols>
    <col min="2" max="3" width="7.19921875" customWidth="1"/>
    <col min="4" max="4" width="7.8984375" customWidth="1"/>
    <col min="5" max="5" width="8" customWidth="1"/>
    <col min="6" max="6" width="9.09765625" customWidth="1"/>
    <col min="7" max="7" width="8.8984375" customWidth="1"/>
    <col min="8" max="8" width="8.19921875" customWidth="1"/>
    <col min="9" max="9" width="7.69921875" customWidth="1"/>
    <col min="10" max="10" width="5.5" customWidth="1"/>
    <col min="11" max="11" width="4.69921875" customWidth="1"/>
    <col min="12" max="12" width="8" customWidth="1"/>
  </cols>
  <sheetData>
    <row r="1" spans="1:19">
      <c r="A1" s="117" t="s">
        <v>6</v>
      </c>
      <c r="B1" s="119" t="s">
        <v>4</v>
      </c>
      <c r="C1" s="119"/>
      <c r="D1" s="119"/>
      <c r="E1" s="119"/>
      <c r="F1" s="119" t="s">
        <v>5</v>
      </c>
      <c r="G1" s="119"/>
      <c r="H1" s="119"/>
      <c r="I1" s="119"/>
      <c r="J1" s="17"/>
    </row>
    <row r="2" spans="1:19">
      <c r="A2" s="118"/>
      <c r="B2" s="77" t="s">
        <v>0</v>
      </c>
      <c r="C2" s="77" t="s">
        <v>1</v>
      </c>
      <c r="D2" s="77" t="s">
        <v>2</v>
      </c>
      <c r="E2" s="77" t="s">
        <v>3</v>
      </c>
      <c r="F2" s="77" t="s">
        <v>0</v>
      </c>
      <c r="G2" s="77" t="s">
        <v>1</v>
      </c>
      <c r="H2" s="77" t="s">
        <v>2</v>
      </c>
      <c r="I2" s="77" t="s">
        <v>3</v>
      </c>
      <c r="J2" s="17"/>
    </row>
    <row r="3" spans="1:19" ht="18.75" customHeight="1">
      <c r="A3" s="67">
        <v>1</v>
      </c>
      <c r="B3" s="75">
        <v>12</v>
      </c>
      <c r="C3" s="76">
        <v>12</v>
      </c>
      <c r="D3" s="75">
        <v>47</v>
      </c>
      <c r="E3" s="75">
        <v>198</v>
      </c>
      <c r="F3" s="75">
        <v>6</v>
      </c>
      <c r="G3" s="76">
        <v>13</v>
      </c>
      <c r="H3" s="75">
        <v>39</v>
      </c>
      <c r="I3" s="75">
        <v>211</v>
      </c>
      <c r="J3" s="32"/>
      <c r="L3" s="15"/>
      <c r="M3" s="15"/>
      <c r="N3" s="15"/>
      <c r="O3" s="98"/>
      <c r="P3" s="98"/>
      <c r="Q3" s="15"/>
      <c r="R3" s="15"/>
      <c r="S3" s="15"/>
    </row>
    <row r="4" spans="1:19" ht="18.75" customHeight="1">
      <c r="A4" s="68">
        <v>2</v>
      </c>
      <c r="B4" s="22">
        <v>7</v>
      </c>
      <c r="C4" s="22">
        <v>8</v>
      </c>
      <c r="D4" s="23">
        <v>9</v>
      </c>
      <c r="E4" s="24">
        <v>245</v>
      </c>
      <c r="F4" s="23">
        <v>2</v>
      </c>
      <c r="G4" s="23">
        <v>2</v>
      </c>
      <c r="H4" s="23">
        <v>5</v>
      </c>
      <c r="I4" s="24">
        <v>260</v>
      </c>
      <c r="J4" s="32"/>
      <c r="L4" s="15"/>
      <c r="M4" s="15"/>
      <c r="N4" s="15"/>
      <c r="O4" s="98"/>
      <c r="P4" s="98"/>
      <c r="Q4" s="15"/>
      <c r="R4" s="15"/>
      <c r="S4" s="15"/>
    </row>
    <row r="5" spans="1:19" ht="18.75" customHeight="1">
      <c r="A5" s="69">
        <v>3</v>
      </c>
      <c r="B5" s="23">
        <v>2</v>
      </c>
      <c r="C5" s="23">
        <v>5</v>
      </c>
      <c r="D5" s="23">
        <v>10</v>
      </c>
      <c r="E5" s="24">
        <v>252</v>
      </c>
      <c r="F5" s="23">
        <v>1</v>
      </c>
      <c r="G5" s="23">
        <v>7</v>
      </c>
      <c r="H5" s="23">
        <v>2</v>
      </c>
      <c r="I5" s="24">
        <v>259</v>
      </c>
      <c r="J5" s="32"/>
      <c r="L5" s="124" t="s">
        <v>17</v>
      </c>
      <c r="M5" s="124"/>
      <c r="N5" s="124"/>
      <c r="O5" s="98"/>
      <c r="P5" s="98"/>
      <c r="Q5" s="15"/>
      <c r="R5" s="15"/>
      <c r="S5" s="15"/>
    </row>
    <row r="6" spans="1:19" ht="18.75" customHeight="1">
      <c r="A6" s="70">
        <v>4</v>
      </c>
      <c r="B6" s="24">
        <v>20</v>
      </c>
      <c r="C6" s="23">
        <v>30</v>
      </c>
      <c r="D6" s="23">
        <v>9</v>
      </c>
      <c r="E6" s="23">
        <v>210</v>
      </c>
      <c r="F6" s="24">
        <v>22</v>
      </c>
      <c r="G6" s="23">
        <v>5</v>
      </c>
      <c r="H6" s="23">
        <v>5</v>
      </c>
      <c r="I6" s="23">
        <v>237</v>
      </c>
      <c r="J6" s="32"/>
      <c r="L6" s="124"/>
      <c r="M6" s="124"/>
      <c r="N6" s="124"/>
      <c r="O6" s="98"/>
      <c r="P6" s="98"/>
      <c r="Q6" s="15"/>
      <c r="R6" s="15"/>
      <c r="S6" s="15"/>
    </row>
    <row r="7" spans="1:19" ht="18.75" customHeight="1">
      <c r="A7" s="71">
        <v>5</v>
      </c>
      <c r="B7" s="23">
        <v>34</v>
      </c>
      <c r="C7" s="23">
        <v>22</v>
      </c>
      <c r="D7" s="23">
        <v>50</v>
      </c>
      <c r="E7" s="24">
        <v>163</v>
      </c>
      <c r="F7" s="23">
        <v>25</v>
      </c>
      <c r="G7" s="23">
        <v>15</v>
      </c>
      <c r="H7" s="23">
        <v>30</v>
      </c>
      <c r="I7" s="24">
        <v>199</v>
      </c>
      <c r="J7" s="32"/>
      <c r="L7" s="124"/>
      <c r="M7" s="124"/>
      <c r="N7" s="124"/>
      <c r="O7" s="98"/>
      <c r="P7" s="98"/>
    </row>
    <row r="8" spans="1:19" ht="18.75" customHeight="1">
      <c r="A8" s="72">
        <v>6</v>
      </c>
      <c r="B8" s="28">
        <v>29</v>
      </c>
      <c r="C8" s="28">
        <v>56</v>
      </c>
      <c r="D8" s="28">
        <v>40</v>
      </c>
      <c r="E8" s="29">
        <v>144</v>
      </c>
      <c r="F8" s="28">
        <v>0</v>
      </c>
      <c r="G8" s="28">
        <v>39</v>
      </c>
      <c r="H8" s="28">
        <v>6</v>
      </c>
      <c r="I8" s="30">
        <v>224</v>
      </c>
      <c r="J8" s="32"/>
      <c r="K8" s="3"/>
      <c r="L8" s="124"/>
      <c r="M8" s="124"/>
      <c r="N8" s="124"/>
      <c r="O8" s="98"/>
      <c r="P8" s="98"/>
    </row>
    <row r="9" spans="1:19" ht="18.75" customHeight="1">
      <c r="A9" s="71">
        <v>7</v>
      </c>
      <c r="B9" s="23">
        <v>35</v>
      </c>
      <c r="C9" s="23">
        <v>26</v>
      </c>
      <c r="D9" s="23">
        <v>16</v>
      </c>
      <c r="E9" s="24">
        <v>192</v>
      </c>
      <c r="F9" s="23">
        <v>7</v>
      </c>
      <c r="G9" s="23">
        <v>17</v>
      </c>
      <c r="H9" s="23">
        <v>12</v>
      </c>
      <c r="I9" s="24">
        <v>233</v>
      </c>
      <c r="J9" s="32"/>
      <c r="L9" s="124"/>
      <c r="M9" s="124"/>
      <c r="N9" s="124"/>
      <c r="O9" s="98"/>
      <c r="P9" s="98"/>
    </row>
    <row r="10" spans="1:19" ht="18.75" customHeight="1">
      <c r="A10" s="69">
        <v>8</v>
      </c>
      <c r="B10" s="23">
        <v>35</v>
      </c>
      <c r="C10" s="23">
        <v>23</v>
      </c>
      <c r="D10" s="23">
        <v>30</v>
      </c>
      <c r="E10" s="24">
        <v>181</v>
      </c>
      <c r="F10" s="23">
        <v>10</v>
      </c>
      <c r="G10" s="23">
        <v>2</v>
      </c>
      <c r="H10" s="23">
        <v>28</v>
      </c>
      <c r="I10" s="24">
        <v>229</v>
      </c>
      <c r="J10" s="32"/>
      <c r="L10" s="124"/>
      <c r="M10" s="124"/>
      <c r="N10" s="124"/>
      <c r="O10" s="98"/>
      <c r="P10" s="98"/>
    </row>
    <row r="11" spans="1:19" ht="18.75" customHeight="1">
      <c r="A11" s="69">
        <v>9</v>
      </c>
      <c r="B11" s="24">
        <v>2</v>
      </c>
      <c r="C11" s="23">
        <v>20</v>
      </c>
      <c r="D11" s="23">
        <v>28</v>
      </c>
      <c r="E11" s="23">
        <v>210</v>
      </c>
      <c r="F11" s="24">
        <v>11</v>
      </c>
      <c r="G11" s="23">
        <v>7</v>
      </c>
      <c r="H11" s="23">
        <v>19</v>
      </c>
      <c r="I11" s="23">
        <v>241</v>
      </c>
      <c r="J11" s="32"/>
      <c r="L11" s="124"/>
      <c r="M11" s="124"/>
      <c r="N11" s="124"/>
      <c r="O11" s="98"/>
      <c r="P11" s="98"/>
    </row>
    <row r="12" spans="1:19" ht="18.75" customHeight="1">
      <c r="A12" s="71">
        <v>10</v>
      </c>
      <c r="B12" s="23">
        <v>46</v>
      </c>
      <c r="C12" s="23">
        <v>35</v>
      </c>
      <c r="D12" s="23">
        <v>56</v>
      </c>
      <c r="E12" s="24">
        <v>132</v>
      </c>
      <c r="F12" s="23">
        <v>0</v>
      </c>
      <c r="G12" s="23">
        <v>20</v>
      </c>
      <c r="H12" s="23">
        <v>18</v>
      </c>
      <c r="I12" s="24">
        <v>231</v>
      </c>
      <c r="J12" s="32"/>
      <c r="O12" s="98"/>
      <c r="P12" s="98"/>
    </row>
    <row r="13" spans="1:19">
      <c r="A13" s="2"/>
      <c r="B13" s="23"/>
      <c r="C13" s="23"/>
      <c r="D13" s="23"/>
      <c r="E13" s="23"/>
      <c r="F13" s="23"/>
      <c r="G13" s="23"/>
      <c r="H13" s="23"/>
      <c r="I13" s="23"/>
      <c r="J13" s="32"/>
    </row>
    <row r="14" spans="1:19">
      <c r="A14" s="1"/>
    </row>
    <row r="15" spans="1:19">
      <c r="A15" s="52" t="s">
        <v>13</v>
      </c>
      <c r="B15" s="52" t="s">
        <v>4</v>
      </c>
      <c r="C15" s="52" t="s">
        <v>5</v>
      </c>
      <c r="F15" s="23">
        <f>SUM(B3:E3)</f>
        <v>269</v>
      </c>
    </row>
    <row r="16" spans="1:19" ht="18" customHeight="1">
      <c r="A16" s="34">
        <v>1</v>
      </c>
      <c r="B16" s="53">
        <f>SUM(C3*100/$F$15)</f>
        <v>4.4609665427509295</v>
      </c>
      <c r="C16" s="53">
        <f>SUM(G3*100/$F$15)</f>
        <v>4.8327137546468402</v>
      </c>
      <c r="D16" s="16"/>
      <c r="E16" s="16"/>
      <c r="F16" s="16"/>
      <c r="G16" s="16"/>
      <c r="H16" s="16"/>
      <c r="I16" s="16"/>
      <c r="J16" s="16"/>
      <c r="K16" s="16"/>
      <c r="L16" s="16"/>
    </row>
    <row r="17" spans="1:15" ht="18" customHeight="1">
      <c r="A17" s="48">
        <v>2</v>
      </c>
      <c r="B17" s="53">
        <f>SUM(E4*100/$F$15)</f>
        <v>91.078066914498137</v>
      </c>
      <c r="C17" s="53">
        <f>SUM(I4*100/$F$15)</f>
        <v>96.6542750929368</v>
      </c>
    </row>
    <row r="18" spans="1:15" ht="18" customHeight="1">
      <c r="A18" s="32">
        <v>3</v>
      </c>
      <c r="B18" s="53">
        <f>SUM(E5*100/$F$15)</f>
        <v>93.680297397769522</v>
      </c>
      <c r="C18" s="53">
        <f>SUM(I5*100/$F$15)</f>
        <v>96.282527881040892</v>
      </c>
    </row>
    <row r="19" spans="1:15" ht="18" customHeight="1">
      <c r="A19" s="34">
        <v>4</v>
      </c>
      <c r="B19" s="53">
        <f>SUM(B6*100/$F$15)</f>
        <v>7.4349442379182156</v>
      </c>
      <c r="C19" s="53">
        <f>SUM(F6*100/$F$15)</f>
        <v>8.1784386617100377</v>
      </c>
    </row>
    <row r="20" spans="1:15" ht="18" customHeight="1">
      <c r="A20" s="34">
        <v>5</v>
      </c>
      <c r="B20" s="53">
        <f>SUM(E7*100/$F$15)</f>
        <v>60.594795539033456</v>
      </c>
      <c r="C20" s="53">
        <f>SUM(I7*100/$F$15)</f>
        <v>73.977695167286242</v>
      </c>
    </row>
    <row r="21" spans="1:15" ht="18" customHeight="1">
      <c r="A21" s="32">
        <v>6</v>
      </c>
      <c r="B21" s="53">
        <f>SUM(E8*100/$F$15)</f>
        <v>53.531598513011154</v>
      </c>
      <c r="C21" s="53">
        <f>SUM(I8*100/$F$15)</f>
        <v>83.271375464684013</v>
      </c>
      <c r="D21" s="4"/>
      <c r="E21" s="4"/>
      <c r="F21" s="4"/>
      <c r="G21" s="4"/>
      <c r="H21" s="4"/>
      <c r="I21" s="4"/>
      <c r="J21" s="5"/>
      <c r="K21" s="5"/>
      <c r="L21" s="5"/>
      <c r="M21" s="5"/>
      <c r="N21" s="5"/>
    </row>
    <row r="22" spans="1:15" ht="18" customHeight="1">
      <c r="A22" s="49">
        <v>7</v>
      </c>
      <c r="B22" s="53">
        <f>SUM(E9*100/$F$15)</f>
        <v>71.375464684014872</v>
      </c>
      <c r="C22" s="53">
        <f>SUM(I9*100/$F$15)</f>
        <v>86.617100371747213</v>
      </c>
    </row>
    <row r="23" spans="1:15" ht="18" customHeight="1">
      <c r="A23" s="32">
        <v>8</v>
      </c>
      <c r="B23" s="53">
        <f>SUM(E10*100/$F$15)</f>
        <v>67.286245353159856</v>
      </c>
      <c r="C23" s="53">
        <f>SUM(I10*100/$F$15)</f>
        <v>85.130111524163567</v>
      </c>
    </row>
    <row r="24" spans="1:15" ht="18" customHeight="1">
      <c r="A24" s="34">
        <v>9</v>
      </c>
      <c r="B24" s="53">
        <f>SUM(B11*100/$F$15)</f>
        <v>0.74349442379182151</v>
      </c>
      <c r="C24" s="53">
        <f>SUM(F11*100/$F$15)</f>
        <v>4.0892193308550189</v>
      </c>
    </row>
    <row r="25" spans="1:15" ht="18" customHeight="1">
      <c r="A25" s="34">
        <v>10</v>
      </c>
      <c r="B25" s="53">
        <f>SUM(E12*100/$F$15)</f>
        <v>49.070631970260223</v>
      </c>
      <c r="C25" s="53">
        <f>SUM(I12*100/$F$15)</f>
        <v>85.873605947955397</v>
      </c>
    </row>
    <row r="26" spans="1:15" ht="18" customHeight="1">
      <c r="A26" s="49" t="s">
        <v>8</v>
      </c>
      <c r="B26" s="51">
        <f>SUM(B16:B25)/10</f>
        <v>49.925650557620827</v>
      </c>
      <c r="C26" s="51">
        <f>SUM(C16:C25)/10</f>
        <v>62.490706319702596</v>
      </c>
      <c r="D26" s="4"/>
      <c r="E26" s="4"/>
      <c r="F26" s="4"/>
      <c r="G26" s="4"/>
      <c r="H26" s="4"/>
      <c r="I26" s="4"/>
      <c r="J26" s="4"/>
      <c r="K26" s="4"/>
      <c r="L26" s="5"/>
      <c r="M26" s="5"/>
      <c r="N26" s="5"/>
      <c r="O26" s="5"/>
    </row>
    <row r="27" spans="1:15" s="7" customForma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5" s="7" customForma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5" s="7" customForma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5" s="7" customForma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5" s="7" customFormat="1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5" s="7" customFormat="1">
      <c r="A32" s="8"/>
    </row>
    <row r="33" spans="1:1" s="7" customFormat="1">
      <c r="A33" s="9"/>
    </row>
    <row r="34" spans="1:1" s="7" customFormat="1">
      <c r="A34" s="10"/>
    </row>
  </sheetData>
  <mergeCells count="4">
    <mergeCell ref="L5:N11"/>
    <mergeCell ref="A1:A2"/>
    <mergeCell ref="B1:E1"/>
    <mergeCell ref="F1:I1"/>
  </mergeCells>
  <pageMargins left="0.25" right="0.25" top="0.75" bottom="0.75" header="0.3" footer="0.3"/>
  <pageSetup paperSize="9" scale="96" fitToWidth="0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rightToLeft="1" showWhiteSpace="0" view="pageBreakPreview" topLeftCell="A5" zoomScale="60" zoomScaleNormal="100" workbookViewId="0">
      <selection activeCell="D30" sqref="D30"/>
    </sheetView>
  </sheetViews>
  <sheetFormatPr defaultRowHeight="22.5"/>
  <cols>
    <col min="2" max="3" width="7.19921875" customWidth="1"/>
    <col min="4" max="4" width="7.8984375" customWidth="1"/>
    <col min="5" max="5" width="8" customWidth="1"/>
    <col min="6" max="6" width="9.09765625" customWidth="1"/>
    <col min="7" max="7" width="8.8984375" customWidth="1"/>
    <col min="8" max="8" width="8.19921875" customWidth="1"/>
    <col min="9" max="9" width="7.69921875" customWidth="1"/>
    <col min="10" max="10" width="5.5" customWidth="1"/>
    <col min="11" max="11" width="4.69921875" customWidth="1"/>
    <col min="12" max="12" width="8" customWidth="1"/>
  </cols>
  <sheetData>
    <row r="1" spans="1:19" ht="19.5" customHeight="1">
      <c r="A1" s="125" t="s">
        <v>6</v>
      </c>
      <c r="B1" s="127" t="s">
        <v>4</v>
      </c>
      <c r="C1" s="127"/>
      <c r="D1" s="127"/>
      <c r="E1" s="127"/>
      <c r="F1" s="127" t="s">
        <v>5</v>
      </c>
      <c r="G1" s="127"/>
      <c r="H1" s="127"/>
      <c r="I1" s="127"/>
      <c r="J1" s="17"/>
    </row>
    <row r="2" spans="1:19" ht="19.5" customHeight="1">
      <c r="A2" s="126"/>
      <c r="B2" s="106" t="s">
        <v>0</v>
      </c>
      <c r="C2" s="106" t="s">
        <v>1</v>
      </c>
      <c r="D2" s="106" t="s">
        <v>2</v>
      </c>
      <c r="E2" s="106" t="s">
        <v>3</v>
      </c>
      <c r="F2" s="106" t="s">
        <v>0</v>
      </c>
      <c r="G2" s="106" t="s">
        <v>1</v>
      </c>
      <c r="H2" s="106" t="s">
        <v>2</v>
      </c>
      <c r="I2" s="106" t="s">
        <v>3</v>
      </c>
      <c r="J2" s="17"/>
    </row>
    <row r="3" spans="1:19" ht="19.5" customHeight="1">
      <c r="A3" s="107">
        <v>1</v>
      </c>
      <c r="B3" s="106">
        <v>22</v>
      </c>
      <c r="C3" s="108">
        <v>8</v>
      </c>
      <c r="D3" s="106">
        <v>11</v>
      </c>
      <c r="E3" s="109">
        <v>71</v>
      </c>
      <c r="F3" s="106">
        <v>1</v>
      </c>
      <c r="G3" s="108">
        <v>24</v>
      </c>
      <c r="H3" s="106">
        <v>0</v>
      </c>
      <c r="I3" s="109">
        <v>87</v>
      </c>
      <c r="J3" s="102"/>
      <c r="L3" s="15"/>
      <c r="M3" s="15"/>
      <c r="N3" s="15"/>
      <c r="O3" s="15"/>
      <c r="P3" s="15"/>
      <c r="Q3" s="15"/>
      <c r="R3" s="15"/>
      <c r="S3" s="15"/>
    </row>
    <row r="4" spans="1:19" ht="19.5" customHeight="1">
      <c r="A4" s="110">
        <v>2</v>
      </c>
      <c r="B4" s="106">
        <v>15</v>
      </c>
      <c r="C4" s="106">
        <v>19</v>
      </c>
      <c r="D4" s="106">
        <v>6</v>
      </c>
      <c r="E4" s="108">
        <v>72</v>
      </c>
      <c r="F4" s="106">
        <v>6</v>
      </c>
      <c r="G4" s="106">
        <v>4</v>
      </c>
      <c r="H4" s="106">
        <v>2</v>
      </c>
      <c r="I4" s="108">
        <v>100</v>
      </c>
      <c r="J4" s="102"/>
      <c r="L4" s="15"/>
      <c r="M4" s="15"/>
      <c r="N4" s="15"/>
      <c r="O4" s="15"/>
      <c r="P4" s="15"/>
      <c r="Q4" s="15"/>
      <c r="R4" s="15"/>
      <c r="S4" s="15"/>
    </row>
    <row r="5" spans="1:19" ht="19.5" customHeight="1">
      <c r="A5" s="110">
        <v>3</v>
      </c>
      <c r="B5" s="106">
        <v>7</v>
      </c>
      <c r="C5" s="106">
        <v>20</v>
      </c>
      <c r="D5" s="106">
        <v>9</v>
      </c>
      <c r="E5" s="108">
        <v>76</v>
      </c>
      <c r="F5" s="106">
        <v>1</v>
      </c>
      <c r="G5" s="106">
        <v>6</v>
      </c>
      <c r="H5" s="106">
        <v>2</v>
      </c>
      <c r="I5" s="108">
        <v>103</v>
      </c>
      <c r="J5" s="102"/>
      <c r="K5" s="128" t="s">
        <v>16</v>
      </c>
      <c r="L5" s="128"/>
      <c r="M5" s="128"/>
      <c r="N5" s="128"/>
      <c r="O5" s="134"/>
      <c r="P5" s="15"/>
      <c r="Q5" s="15"/>
      <c r="R5" s="15"/>
      <c r="S5" s="15"/>
    </row>
    <row r="6" spans="1:19" ht="19.5" customHeight="1">
      <c r="A6" s="111">
        <v>4</v>
      </c>
      <c r="B6" s="108">
        <v>10</v>
      </c>
      <c r="C6" s="106">
        <v>20</v>
      </c>
      <c r="D6" s="106">
        <v>5</v>
      </c>
      <c r="E6" s="106">
        <v>77</v>
      </c>
      <c r="F6" s="108">
        <v>6</v>
      </c>
      <c r="G6" s="106">
        <v>6</v>
      </c>
      <c r="H6" s="106">
        <v>8</v>
      </c>
      <c r="I6" s="106">
        <v>92</v>
      </c>
      <c r="J6" s="102"/>
      <c r="K6" s="128"/>
      <c r="L6" s="128"/>
      <c r="M6" s="128"/>
      <c r="N6" s="128"/>
      <c r="O6" s="134"/>
      <c r="P6" s="15"/>
      <c r="Q6" s="15"/>
      <c r="R6" s="15"/>
      <c r="S6" s="15"/>
    </row>
    <row r="7" spans="1:19" ht="19.5" customHeight="1">
      <c r="A7" s="107">
        <v>5</v>
      </c>
      <c r="B7" s="106">
        <v>20</v>
      </c>
      <c r="C7" s="106">
        <v>18</v>
      </c>
      <c r="D7" s="106">
        <v>13</v>
      </c>
      <c r="E7" s="108">
        <v>61</v>
      </c>
      <c r="F7" s="106">
        <v>8</v>
      </c>
      <c r="G7" s="106">
        <v>6</v>
      </c>
      <c r="H7" s="106">
        <v>0</v>
      </c>
      <c r="I7" s="108">
        <v>98</v>
      </c>
      <c r="J7" s="102"/>
      <c r="K7" s="128"/>
      <c r="L7" s="128"/>
      <c r="M7" s="128"/>
      <c r="N7" s="128"/>
      <c r="O7" s="134"/>
      <c r="P7" s="15"/>
    </row>
    <row r="8" spans="1:19" ht="19.5" customHeight="1">
      <c r="A8" s="112">
        <v>6</v>
      </c>
      <c r="B8" s="106">
        <v>11</v>
      </c>
      <c r="C8" s="106">
        <v>13</v>
      </c>
      <c r="D8" s="106">
        <v>16</v>
      </c>
      <c r="E8" s="108">
        <v>72</v>
      </c>
      <c r="F8" s="106">
        <v>4</v>
      </c>
      <c r="G8" s="106">
        <v>4</v>
      </c>
      <c r="H8" s="106">
        <v>7</v>
      </c>
      <c r="I8" s="108">
        <v>97</v>
      </c>
      <c r="J8" s="102"/>
      <c r="K8" s="128"/>
      <c r="L8" s="128"/>
      <c r="M8" s="128"/>
      <c r="N8" s="128"/>
      <c r="O8" s="134"/>
      <c r="P8" s="15"/>
    </row>
    <row r="9" spans="1:19" ht="19.5" customHeight="1">
      <c r="A9" s="107">
        <v>7</v>
      </c>
      <c r="B9" s="106">
        <v>3</v>
      </c>
      <c r="C9" s="106">
        <v>11</v>
      </c>
      <c r="D9" s="106">
        <v>10</v>
      </c>
      <c r="E9" s="108">
        <v>88</v>
      </c>
      <c r="F9" s="106">
        <v>0</v>
      </c>
      <c r="G9" s="106">
        <v>4</v>
      </c>
      <c r="H9" s="106">
        <v>2</v>
      </c>
      <c r="I9" s="108">
        <v>106</v>
      </c>
      <c r="J9" s="102"/>
      <c r="K9" s="128"/>
      <c r="L9" s="128"/>
      <c r="M9" s="128"/>
      <c r="N9" s="128"/>
      <c r="O9" s="134"/>
      <c r="P9" s="15"/>
    </row>
    <row r="10" spans="1:19" ht="19.5" customHeight="1">
      <c r="A10" s="110">
        <v>8</v>
      </c>
      <c r="B10" s="106">
        <v>31</v>
      </c>
      <c r="C10" s="106">
        <v>8</v>
      </c>
      <c r="D10" s="106">
        <v>12</v>
      </c>
      <c r="E10" s="108">
        <v>61</v>
      </c>
      <c r="F10" s="106">
        <v>13</v>
      </c>
      <c r="G10" s="106">
        <v>0</v>
      </c>
      <c r="H10" s="106">
        <v>5</v>
      </c>
      <c r="I10" s="108">
        <v>94</v>
      </c>
      <c r="J10" s="102"/>
      <c r="K10" s="134"/>
      <c r="L10" s="134"/>
      <c r="M10" s="134"/>
      <c r="N10" s="134"/>
      <c r="O10" s="134"/>
      <c r="P10" s="15"/>
    </row>
    <row r="11" spans="1:19" ht="19.5" customHeight="1">
      <c r="A11" s="110">
        <v>9</v>
      </c>
      <c r="B11" s="108">
        <v>14</v>
      </c>
      <c r="C11" s="106">
        <v>9</v>
      </c>
      <c r="D11" s="106">
        <v>27</v>
      </c>
      <c r="E11" s="106">
        <v>62</v>
      </c>
      <c r="F11" s="108">
        <v>5</v>
      </c>
      <c r="G11" s="106">
        <v>2</v>
      </c>
      <c r="H11" s="106">
        <v>11</v>
      </c>
      <c r="I11" s="106">
        <v>94</v>
      </c>
      <c r="J11" s="102"/>
      <c r="K11" s="134"/>
      <c r="L11" s="134"/>
      <c r="M11" s="134"/>
      <c r="N11" s="134"/>
      <c r="O11" s="134"/>
      <c r="P11" s="15"/>
    </row>
    <row r="12" spans="1:19" ht="19.5" customHeight="1">
      <c r="A12" s="107">
        <v>10</v>
      </c>
      <c r="B12" s="106">
        <v>14</v>
      </c>
      <c r="C12" s="106">
        <v>11</v>
      </c>
      <c r="D12" s="106">
        <v>20</v>
      </c>
      <c r="E12" s="108">
        <v>67</v>
      </c>
      <c r="F12" s="106">
        <v>9</v>
      </c>
      <c r="G12" s="106">
        <v>5</v>
      </c>
      <c r="H12" s="106">
        <v>10</v>
      </c>
      <c r="I12" s="108">
        <v>88</v>
      </c>
      <c r="J12" s="102"/>
      <c r="O12" s="15"/>
      <c r="P12" s="15"/>
    </row>
    <row r="13" spans="1:19">
      <c r="A13" s="2"/>
      <c r="B13" s="7"/>
      <c r="C13" s="7"/>
      <c r="D13" s="7"/>
      <c r="E13" s="104"/>
      <c r="F13" s="7"/>
      <c r="G13" s="7"/>
      <c r="H13" s="7"/>
      <c r="I13" s="105"/>
      <c r="J13" s="102"/>
    </row>
    <row r="14" spans="1:19">
      <c r="A14" s="1"/>
      <c r="I14" s="7"/>
    </row>
    <row r="15" spans="1:19">
      <c r="A15" s="52" t="s">
        <v>13</v>
      </c>
      <c r="B15" s="52" t="s">
        <v>4</v>
      </c>
      <c r="C15" s="52" t="s">
        <v>5</v>
      </c>
    </row>
    <row r="16" spans="1:19" ht="22.5" customHeight="1">
      <c r="A16" s="34">
        <v>1</v>
      </c>
      <c r="B16" s="53">
        <f>SUM(C3*100/$F$16)</f>
        <v>7.1428571428571432</v>
      </c>
      <c r="C16" s="53">
        <f>SUM(G3*100/$F$16)</f>
        <v>21.428571428571427</v>
      </c>
      <c r="D16" s="16"/>
      <c r="E16" s="16"/>
      <c r="F16" s="61">
        <f>SUM(B3:E3)</f>
        <v>112</v>
      </c>
      <c r="G16" s="16"/>
      <c r="H16" s="16"/>
      <c r="I16" s="16"/>
      <c r="J16" s="16"/>
      <c r="K16" s="16"/>
      <c r="L16" s="16"/>
    </row>
    <row r="17" spans="1:15" ht="22.5" customHeight="1">
      <c r="A17" s="48">
        <v>2</v>
      </c>
      <c r="B17" s="53">
        <f>SUM(E4*100/$F$16)</f>
        <v>64.285714285714292</v>
      </c>
      <c r="C17" s="53">
        <f>SUM(I4*100/$F$16)</f>
        <v>89.285714285714292</v>
      </c>
    </row>
    <row r="18" spans="1:15" ht="22.5" customHeight="1">
      <c r="A18" s="32">
        <v>3</v>
      </c>
      <c r="B18" s="53">
        <f>SUM(E5*100/$F$16)</f>
        <v>67.857142857142861</v>
      </c>
      <c r="C18" s="53">
        <f>SUM(I5*100/$F$16)</f>
        <v>91.964285714285708</v>
      </c>
    </row>
    <row r="19" spans="1:15" ht="22.5" customHeight="1">
      <c r="A19" s="34">
        <v>4</v>
      </c>
      <c r="B19" s="53">
        <f>SUM(B6*100/$F$16)</f>
        <v>8.9285714285714288</v>
      </c>
      <c r="C19" s="53">
        <f>SUM(F6*100/$F$16)</f>
        <v>5.3571428571428568</v>
      </c>
    </row>
    <row r="20" spans="1:15" ht="22.5" customHeight="1">
      <c r="A20" s="34">
        <v>5</v>
      </c>
      <c r="B20" s="53">
        <f>SUM(E7*100/$F$16)</f>
        <v>54.464285714285715</v>
      </c>
      <c r="C20" s="53">
        <f>SUM(I7*100/$F$16)</f>
        <v>87.5</v>
      </c>
    </row>
    <row r="21" spans="1:15" ht="22.5" customHeight="1">
      <c r="A21" s="32">
        <v>6</v>
      </c>
      <c r="B21" s="53">
        <f>SUM(E8*100/$F$16)</f>
        <v>64.285714285714292</v>
      </c>
      <c r="C21" s="53">
        <f>SUM(I8*100/$F$16)</f>
        <v>86.607142857142861</v>
      </c>
      <c r="D21" s="4"/>
      <c r="E21" s="4"/>
      <c r="F21" s="4"/>
      <c r="G21" s="4"/>
      <c r="H21" s="4"/>
      <c r="I21" s="4"/>
      <c r="J21" s="5"/>
      <c r="K21" s="5"/>
      <c r="L21" s="5"/>
      <c r="M21" s="5"/>
      <c r="N21" s="5"/>
    </row>
    <row r="22" spans="1:15" ht="22.5" customHeight="1">
      <c r="A22" s="49">
        <v>7</v>
      </c>
      <c r="B22" s="53">
        <f>SUM(E9*100/$F$16)</f>
        <v>78.571428571428569</v>
      </c>
      <c r="C22" s="53">
        <f>SUM(I9*100/$F$16)</f>
        <v>94.642857142857139</v>
      </c>
    </row>
    <row r="23" spans="1:15" ht="22.5" customHeight="1">
      <c r="A23" s="32">
        <v>8</v>
      </c>
      <c r="B23" s="53">
        <f>SUM(E10*100/$F$16)</f>
        <v>54.464285714285715</v>
      </c>
      <c r="C23" s="53">
        <f>SUM(I10*100/$F$16)</f>
        <v>83.928571428571431</v>
      </c>
    </row>
    <row r="24" spans="1:15" ht="22.5" customHeight="1">
      <c r="A24" s="34">
        <v>9</v>
      </c>
      <c r="B24" s="53">
        <f>SUM(B11*100/$F$16)</f>
        <v>12.5</v>
      </c>
      <c r="C24" s="53">
        <f>SUM(F11*100/$F$16)</f>
        <v>4.4642857142857144</v>
      </c>
    </row>
    <row r="25" spans="1:15" ht="22.5" customHeight="1">
      <c r="A25" s="34">
        <v>10</v>
      </c>
      <c r="B25" s="53">
        <f>SUM(E12*100/$F$16)</f>
        <v>59.821428571428569</v>
      </c>
      <c r="C25" s="53">
        <f>SUM(I12*100/$F$16)</f>
        <v>78.571428571428569</v>
      </c>
    </row>
    <row r="26" spans="1:15" ht="25.5" customHeight="1">
      <c r="A26" s="49" t="s">
        <v>8</v>
      </c>
      <c r="B26" s="51">
        <f>SUM(B16:B25)/10</f>
        <v>47.232142857142854</v>
      </c>
      <c r="C26" s="51">
        <f>SUM(C16:C25)/10</f>
        <v>64.375</v>
      </c>
      <c r="D26" s="4"/>
      <c r="E26" s="4"/>
      <c r="F26" s="4"/>
      <c r="G26" s="4"/>
      <c r="H26" s="4"/>
      <c r="I26" s="4"/>
      <c r="J26" s="4"/>
      <c r="K26" s="4"/>
      <c r="L26" s="5"/>
      <c r="M26" s="5"/>
      <c r="N26" s="5"/>
      <c r="O26" s="5"/>
    </row>
    <row r="27" spans="1:15" s="7" customForma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5" s="7" customForma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</sheetData>
  <mergeCells count="4">
    <mergeCell ref="A1:A2"/>
    <mergeCell ref="B1:E1"/>
    <mergeCell ref="F1:I1"/>
    <mergeCell ref="K5:N9"/>
  </mergeCells>
  <pageMargins left="0.25" right="0.25" top="0.75" bottom="0.75" header="0.3" footer="0.3"/>
  <pageSetup paperSize="9" scale="86" fitToWidth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rightToLeft="1" view="pageBreakPreview" zoomScale="60" zoomScaleNormal="100" workbookViewId="0">
      <selection activeCell="D30" sqref="D30"/>
    </sheetView>
  </sheetViews>
  <sheetFormatPr defaultRowHeight="22.5"/>
  <cols>
    <col min="2" max="3" width="7.19921875" customWidth="1"/>
    <col min="4" max="4" width="7.8984375" customWidth="1"/>
    <col min="5" max="5" width="8" customWidth="1"/>
    <col min="6" max="6" width="8.19921875" customWidth="1"/>
    <col min="7" max="7" width="8.8984375" customWidth="1"/>
    <col min="8" max="8" width="7.59765625" customWidth="1"/>
    <col min="9" max="9" width="7.69921875" customWidth="1"/>
    <col min="10" max="10" width="5.5" customWidth="1"/>
    <col min="11" max="11" width="4.69921875" customWidth="1"/>
    <col min="12" max="12" width="8" customWidth="1"/>
  </cols>
  <sheetData>
    <row r="1" spans="1:19" ht="19.5" customHeight="1">
      <c r="A1" s="117" t="s">
        <v>6</v>
      </c>
      <c r="B1" s="119" t="s">
        <v>4</v>
      </c>
      <c r="C1" s="119"/>
      <c r="D1" s="119"/>
      <c r="E1" s="119"/>
      <c r="F1" s="119" t="s">
        <v>5</v>
      </c>
      <c r="G1" s="119"/>
      <c r="H1" s="119"/>
      <c r="I1" s="119"/>
      <c r="J1" s="17"/>
    </row>
    <row r="2" spans="1:19">
      <c r="A2" s="118"/>
      <c r="B2" s="19" t="s">
        <v>0</v>
      </c>
      <c r="C2" s="19" t="s">
        <v>1</v>
      </c>
      <c r="D2" s="19" t="s">
        <v>2</v>
      </c>
      <c r="E2" s="19" t="s">
        <v>3</v>
      </c>
      <c r="F2" s="19" t="s">
        <v>0</v>
      </c>
      <c r="G2" s="19" t="s">
        <v>1</v>
      </c>
      <c r="H2" s="19" t="s">
        <v>2</v>
      </c>
      <c r="I2" s="19" t="s">
        <v>3</v>
      </c>
      <c r="J2" s="17"/>
    </row>
    <row r="3" spans="1:19" s="40" customFormat="1" ht="18.75" customHeight="1">
      <c r="A3" s="38">
        <v>1</v>
      </c>
      <c r="B3" s="73">
        <v>42</v>
      </c>
      <c r="C3" s="42">
        <v>20</v>
      </c>
      <c r="D3" s="73">
        <v>38</v>
      </c>
      <c r="E3" s="73">
        <v>170</v>
      </c>
      <c r="F3" s="73">
        <v>1</v>
      </c>
      <c r="G3" s="42">
        <v>50</v>
      </c>
      <c r="H3" s="73">
        <v>9</v>
      </c>
      <c r="I3" s="73">
        <v>210</v>
      </c>
      <c r="J3" s="39"/>
      <c r="L3" s="41"/>
      <c r="M3" s="41"/>
      <c r="N3" s="41"/>
      <c r="O3" s="41"/>
      <c r="P3" s="41"/>
      <c r="Q3" s="41"/>
      <c r="R3" s="41"/>
      <c r="S3" s="41"/>
    </row>
    <row r="4" spans="1:19" s="40" customFormat="1" ht="18.75" customHeight="1">
      <c r="A4" s="22">
        <v>2</v>
      </c>
      <c r="B4" s="73">
        <v>27</v>
      </c>
      <c r="C4" s="73">
        <v>39</v>
      </c>
      <c r="D4" s="73">
        <v>25</v>
      </c>
      <c r="E4" s="42">
        <v>179</v>
      </c>
      <c r="F4" s="73">
        <v>8</v>
      </c>
      <c r="G4" s="73">
        <v>19</v>
      </c>
      <c r="H4" s="73">
        <v>6</v>
      </c>
      <c r="I4" s="42">
        <v>237</v>
      </c>
      <c r="J4" s="39"/>
      <c r="K4" s="129" t="s">
        <v>15</v>
      </c>
      <c r="L4" s="129"/>
      <c r="M4" s="129"/>
      <c r="N4" s="129"/>
      <c r="O4" s="41"/>
      <c r="P4" s="41"/>
      <c r="Q4" s="41"/>
      <c r="R4" s="41"/>
      <c r="S4" s="41"/>
    </row>
    <row r="5" spans="1:19" s="40" customFormat="1" ht="18.75" customHeight="1">
      <c r="A5" s="25">
        <v>3</v>
      </c>
      <c r="B5" s="73">
        <v>14</v>
      </c>
      <c r="C5" s="73">
        <v>34</v>
      </c>
      <c r="D5" s="73">
        <v>45</v>
      </c>
      <c r="E5" s="42">
        <v>177</v>
      </c>
      <c r="F5" s="73">
        <v>5</v>
      </c>
      <c r="G5" s="73">
        <v>7</v>
      </c>
      <c r="H5" s="73">
        <v>16</v>
      </c>
      <c r="I5" s="42">
        <v>242</v>
      </c>
      <c r="J5" s="39"/>
      <c r="K5" s="129"/>
      <c r="L5" s="129"/>
      <c r="M5" s="129"/>
      <c r="N5" s="129"/>
      <c r="O5" s="41"/>
      <c r="P5" s="41"/>
      <c r="Q5" s="41"/>
      <c r="R5" s="41"/>
      <c r="S5" s="41"/>
    </row>
    <row r="6" spans="1:19" s="40" customFormat="1" ht="18.75" customHeight="1">
      <c r="A6" s="43">
        <v>4</v>
      </c>
      <c r="B6" s="42">
        <v>46</v>
      </c>
      <c r="C6" s="73">
        <v>87</v>
      </c>
      <c r="D6" s="73">
        <v>52</v>
      </c>
      <c r="E6" s="73">
        <v>85</v>
      </c>
      <c r="F6" s="42">
        <v>187</v>
      </c>
      <c r="G6" s="73">
        <v>4</v>
      </c>
      <c r="H6" s="73">
        <v>11</v>
      </c>
      <c r="I6" s="73">
        <v>68</v>
      </c>
      <c r="J6" s="39"/>
      <c r="K6" s="129"/>
      <c r="L6" s="129"/>
      <c r="M6" s="129"/>
      <c r="N6" s="129"/>
      <c r="O6" s="41"/>
      <c r="P6" s="41"/>
      <c r="Q6" s="41"/>
      <c r="R6" s="41"/>
      <c r="S6" s="41"/>
    </row>
    <row r="7" spans="1:19" s="40" customFormat="1" ht="18.75" customHeight="1">
      <c r="A7" s="44">
        <v>5</v>
      </c>
      <c r="B7" s="73">
        <v>50</v>
      </c>
      <c r="C7" s="73">
        <v>26</v>
      </c>
      <c r="D7" s="73">
        <v>12</v>
      </c>
      <c r="E7" s="42">
        <v>182</v>
      </c>
      <c r="F7" s="73">
        <v>13</v>
      </c>
      <c r="G7" s="73">
        <v>8</v>
      </c>
      <c r="H7" s="73">
        <v>6</v>
      </c>
      <c r="I7" s="42">
        <v>243</v>
      </c>
      <c r="J7" s="39"/>
      <c r="K7" s="129"/>
      <c r="L7" s="129"/>
      <c r="M7" s="129"/>
      <c r="N7" s="129"/>
      <c r="O7" s="41"/>
      <c r="P7" s="41"/>
    </row>
    <row r="8" spans="1:19" s="40" customFormat="1" ht="18.75" customHeight="1">
      <c r="A8" s="28">
        <v>6</v>
      </c>
      <c r="B8" s="73">
        <v>18</v>
      </c>
      <c r="C8" s="73">
        <v>105</v>
      </c>
      <c r="D8" s="73">
        <v>35</v>
      </c>
      <c r="E8" s="42">
        <v>112</v>
      </c>
      <c r="F8" s="73">
        <v>34</v>
      </c>
      <c r="G8" s="73">
        <v>15</v>
      </c>
      <c r="H8" s="73">
        <v>15</v>
      </c>
      <c r="I8" s="42">
        <v>206</v>
      </c>
      <c r="J8" s="39"/>
      <c r="K8" s="129"/>
      <c r="L8" s="129"/>
      <c r="M8" s="129"/>
      <c r="N8" s="129"/>
      <c r="O8" s="41"/>
      <c r="P8" s="41"/>
    </row>
    <row r="9" spans="1:19" s="40" customFormat="1" ht="18.75" customHeight="1">
      <c r="A9" s="44">
        <v>7</v>
      </c>
      <c r="B9" s="73">
        <v>19</v>
      </c>
      <c r="C9" s="73">
        <v>51</v>
      </c>
      <c r="D9" s="73">
        <v>24</v>
      </c>
      <c r="E9" s="42">
        <v>176</v>
      </c>
      <c r="F9" s="73">
        <v>6</v>
      </c>
      <c r="G9" s="73">
        <v>9</v>
      </c>
      <c r="H9" s="73">
        <v>11</v>
      </c>
      <c r="I9" s="42">
        <v>244</v>
      </c>
      <c r="J9" s="39"/>
      <c r="K9" s="129"/>
      <c r="L9" s="129"/>
      <c r="M9" s="129"/>
      <c r="N9" s="129"/>
      <c r="O9" s="41"/>
      <c r="P9" s="41"/>
    </row>
    <row r="10" spans="1:19" s="40" customFormat="1" ht="18.75" customHeight="1">
      <c r="A10" s="25">
        <v>8</v>
      </c>
      <c r="B10" s="73">
        <v>67</v>
      </c>
      <c r="C10" s="73">
        <v>16</v>
      </c>
      <c r="D10" s="73">
        <v>40</v>
      </c>
      <c r="E10" s="42">
        <v>147</v>
      </c>
      <c r="F10" s="73">
        <v>31</v>
      </c>
      <c r="G10" s="73">
        <v>3</v>
      </c>
      <c r="H10" s="73">
        <v>13</v>
      </c>
      <c r="I10" s="42">
        <v>223</v>
      </c>
      <c r="J10" s="39"/>
      <c r="K10" s="129"/>
      <c r="L10" s="129"/>
      <c r="M10" s="129"/>
      <c r="N10" s="129"/>
      <c r="O10" s="41"/>
      <c r="P10" s="41"/>
    </row>
    <row r="11" spans="1:19" s="40" customFormat="1" ht="18.75" customHeight="1">
      <c r="A11" s="25">
        <v>9</v>
      </c>
      <c r="B11" s="42">
        <v>43</v>
      </c>
      <c r="C11" s="73">
        <v>44</v>
      </c>
      <c r="D11" s="73">
        <v>31</v>
      </c>
      <c r="E11" s="73">
        <v>152</v>
      </c>
      <c r="F11" s="42">
        <v>22</v>
      </c>
      <c r="G11" s="73">
        <v>8</v>
      </c>
      <c r="H11" s="73">
        <v>18</v>
      </c>
      <c r="I11" s="73">
        <v>222</v>
      </c>
      <c r="J11" s="39"/>
      <c r="O11" s="41"/>
      <c r="P11" s="41"/>
    </row>
    <row r="12" spans="1:19" ht="20.25" customHeight="1">
      <c r="A12" s="27">
        <v>10</v>
      </c>
      <c r="B12" s="73">
        <v>18</v>
      </c>
      <c r="C12" s="73">
        <v>30</v>
      </c>
      <c r="D12" s="73">
        <v>66</v>
      </c>
      <c r="E12" s="42">
        <v>156</v>
      </c>
      <c r="F12" s="73">
        <v>5</v>
      </c>
      <c r="G12" s="73">
        <v>10</v>
      </c>
      <c r="H12" s="73">
        <v>20</v>
      </c>
      <c r="I12" s="42">
        <v>235</v>
      </c>
      <c r="J12" s="39"/>
      <c r="O12" s="41"/>
      <c r="P12" s="41"/>
    </row>
    <row r="13" spans="1:19" ht="21" customHeight="1">
      <c r="A13" s="2"/>
      <c r="J13" s="39"/>
    </row>
    <row r="14" spans="1:19">
      <c r="A14" s="1"/>
    </row>
    <row r="15" spans="1:19" ht="20.25" customHeight="1">
      <c r="A15" s="52" t="s">
        <v>13</v>
      </c>
      <c r="B15" s="52" t="s">
        <v>4</v>
      </c>
      <c r="C15" s="52" t="s">
        <v>5</v>
      </c>
      <c r="F15" s="45">
        <f>SUM(B3:E3)</f>
        <v>270</v>
      </c>
    </row>
    <row r="16" spans="1:19" ht="20.25" customHeight="1">
      <c r="A16" s="34">
        <v>1</v>
      </c>
      <c r="B16" s="53">
        <f>SUM(C3*100/$F$15)</f>
        <v>7.4074074074074074</v>
      </c>
      <c r="C16" s="53">
        <f>SUM(G3*100/$F$15)</f>
        <v>18.518518518518519</v>
      </c>
      <c r="D16" s="16"/>
      <c r="E16" s="16"/>
      <c r="F16" s="16"/>
      <c r="G16" s="16"/>
      <c r="H16" s="16"/>
      <c r="I16" s="16"/>
      <c r="J16" s="16"/>
      <c r="K16" s="16"/>
      <c r="L16" s="16"/>
    </row>
    <row r="17" spans="1:15" ht="20.25" customHeight="1">
      <c r="A17" s="48">
        <v>2</v>
      </c>
      <c r="B17" s="53">
        <f>SUM(E4*100/$F$15)</f>
        <v>66.296296296296291</v>
      </c>
      <c r="C17" s="53">
        <f>SUM(I4*100/$F$15)</f>
        <v>87.777777777777771</v>
      </c>
    </row>
    <row r="18" spans="1:15" ht="20.25" customHeight="1">
      <c r="A18" s="32">
        <v>3</v>
      </c>
      <c r="B18" s="53">
        <f>SUM(E5*100/$F$15)</f>
        <v>65.555555555555557</v>
      </c>
      <c r="C18" s="53">
        <f>SUM(I5*100/$F$15)</f>
        <v>89.629629629629633</v>
      </c>
    </row>
    <row r="19" spans="1:15" ht="20.25" customHeight="1">
      <c r="A19" s="34">
        <v>4</v>
      </c>
      <c r="B19" s="53">
        <f>SUM(B6*100/$F$15)</f>
        <v>17.037037037037038</v>
      </c>
      <c r="C19" s="53">
        <f>SUM(F6*100/$F$15)</f>
        <v>69.259259259259252</v>
      </c>
    </row>
    <row r="20" spans="1:15" ht="20.25" customHeight="1">
      <c r="A20" s="34">
        <v>5</v>
      </c>
      <c r="B20" s="53">
        <f>SUM(E7*100/$F$15)</f>
        <v>67.407407407407405</v>
      </c>
      <c r="C20" s="53">
        <f>SUM(I7*100/$F$15)</f>
        <v>90</v>
      </c>
    </row>
    <row r="21" spans="1:15" ht="20.25" customHeight="1">
      <c r="A21" s="32">
        <v>6</v>
      </c>
      <c r="B21" s="53">
        <f>SUM(E8*100/$F$15)</f>
        <v>41.481481481481481</v>
      </c>
      <c r="C21" s="53">
        <f>SUM(I8*100/$F$15)</f>
        <v>76.296296296296291</v>
      </c>
      <c r="D21" s="4"/>
      <c r="E21" s="4"/>
      <c r="F21" s="4"/>
      <c r="G21" s="4"/>
      <c r="H21" s="4"/>
      <c r="I21" s="4"/>
      <c r="J21" s="5"/>
      <c r="K21" s="5"/>
      <c r="L21" s="5"/>
      <c r="M21" s="5"/>
      <c r="N21" s="5"/>
    </row>
    <row r="22" spans="1:15" ht="20.25" customHeight="1">
      <c r="A22" s="49">
        <v>7</v>
      </c>
      <c r="B22" s="53">
        <f>SUM(E9*100/$F$15)</f>
        <v>65.18518518518519</v>
      </c>
      <c r="C22" s="53">
        <f>SUM(I9*100/$F$15)</f>
        <v>90.370370370370367</v>
      </c>
    </row>
    <row r="23" spans="1:15" ht="20.25" customHeight="1">
      <c r="A23" s="32">
        <v>8</v>
      </c>
      <c r="B23" s="53">
        <f>SUM(E10*100/$F$15)</f>
        <v>54.444444444444443</v>
      </c>
      <c r="C23" s="53">
        <f>SUM(I10*100/$F$15)</f>
        <v>82.592592592592595</v>
      </c>
    </row>
    <row r="24" spans="1:15" ht="20.25" customHeight="1">
      <c r="A24" s="34">
        <v>9</v>
      </c>
      <c r="B24" s="53">
        <f>SUM(B11*100/$F$15)</f>
        <v>15.925925925925926</v>
      </c>
      <c r="C24" s="53">
        <f>SUM(F11*100/$F$15)</f>
        <v>8.1481481481481488</v>
      </c>
    </row>
    <row r="25" spans="1:15" ht="20.25" customHeight="1">
      <c r="A25" s="34">
        <v>10</v>
      </c>
      <c r="B25" s="53">
        <f>SUM(E12*100/$F$15)</f>
        <v>57.777777777777779</v>
      </c>
      <c r="C25" s="53">
        <f>SUM(I12*100/$F$15)</f>
        <v>87.037037037037038</v>
      </c>
    </row>
    <row r="26" spans="1:15" ht="20.25" customHeight="1">
      <c r="A26" s="49" t="s">
        <v>8</v>
      </c>
      <c r="B26" s="51">
        <f>SUM(B16:B25)/10</f>
        <v>45.851851851851848</v>
      </c>
      <c r="C26" s="51">
        <f>SUM(C16:C25)/10</f>
        <v>69.962962962962962</v>
      </c>
      <c r="D26" s="4"/>
      <c r="E26" s="4"/>
      <c r="F26" s="4"/>
      <c r="G26" s="4"/>
      <c r="H26" s="4"/>
      <c r="I26" s="4"/>
      <c r="J26" s="4"/>
      <c r="K26" s="4"/>
      <c r="L26" s="5"/>
      <c r="M26" s="5"/>
      <c r="N26" s="5"/>
      <c r="O26" s="5"/>
    </row>
    <row r="27" spans="1:15">
      <c r="A27" s="1"/>
    </row>
    <row r="28" spans="1:15" s="7" customForma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5" s="7" customForma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5" s="7" customForma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5" s="7" customForma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5" s="7" customFormat="1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" s="7" customFormat="1">
      <c r="A33" s="8"/>
    </row>
    <row r="34" spans="1:1" s="7" customFormat="1">
      <c r="A34" s="9"/>
    </row>
    <row r="35" spans="1:1" s="7" customFormat="1">
      <c r="A35" s="10"/>
    </row>
  </sheetData>
  <mergeCells count="4">
    <mergeCell ref="A1:A2"/>
    <mergeCell ref="B1:E1"/>
    <mergeCell ref="F1:I1"/>
    <mergeCell ref="K4:N10"/>
  </mergeCells>
  <pageMargins left="0.25" right="0.25" top="0.75" bottom="0.75" header="0.3" footer="0.3"/>
  <pageSetup paperSize="9" scale="88" fitToWidth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جمع نمودار</vt:lpstr>
      <vt:lpstr>جمع</vt:lpstr>
      <vt:lpstr>هانی گرمله</vt:lpstr>
      <vt:lpstr>نودشه</vt:lpstr>
      <vt:lpstr>نوسود</vt:lpstr>
      <vt:lpstr>شماره2</vt:lpstr>
      <vt:lpstr>شماره1</vt:lpstr>
      <vt:lpstr>باینگان</vt:lpstr>
      <vt:lpstr>دوریسان</vt:lpstr>
      <vt:lpstr>شمشیر</vt:lpstr>
      <vt:lpstr>Sheet2</vt:lpstr>
      <vt:lpstr>پیش وپس 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CHANGE_ME</dc:creator>
  <cp:lastModifiedBy>Light.user</cp:lastModifiedBy>
  <cp:lastPrinted>2012-03-11T07:23:56Z</cp:lastPrinted>
  <dcterms:created xsi:type="dcterms:W3CDTF">2012-01-01T04:34:02Z</dcterms:created>
  <dcterms:modified xsi:type="dcterms:W3CDTF">2012-03-11T07:24:16Z</dcterms:modified>
</cp:coreProperties>
</file>